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366" documentId="13_ncr:1_{58596727-045C-43C5-8E86-EF47CD765139}" xr6:coauthVersionLast="47" xr6:coauthVersionMax="47" xr10:uidLastSave="{FEC5D46A-5197-43A5-AF24-BAF76ECEF2AD}"/>
  <bookViews>
    <workbookView xWindow="-120" yWindow="-120" windowWidth="29040" windowHeight="15720" xr2:uid="{00000000-000D-0000-FFFF-FFFF00000000}"/>
  </bookViews>
  <sheets>
    <sheet name="Full Members" sheetId="1" r:id="rId1"/>
    <sheet name="Affiliate Members" sheetId="8" r:id="rId2"/>
  </sheets>
  <definedNames>
    <definedName name="_xlnm._FilterDatabase" localSheetId="0" hidden="1">'Full Members'!#REF!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4" i="8" l="1"/>
  <c r="P94" i="8"/>
  <c r="O94" i="8"/>
  <c r="R93" i="8"/>
  <c r="P93" i="8"/>
  <c r="O93" i="8"/>
  <c r="R92" i="8"/>
  <c r="P92" i="8"/>
  <c r="O92" i="8"/>
  <c r="R91" i="8"/>
  <c r="P91" i="8"/>
  <c r="O91" i="8"/>
  <c r="R90" i="8"/>
  <c r="P90" i="8"/>
  <c r="O90" i="8"/>
</calcChain>
</file>

<file path=xl/sharedStrings.xml><?xml version="1.0" encoding="utf-8"?>
<sst xmlns="http://schemas.openxmlformats.org/spreadsheetml/2006/main" count="5424" uniqueCount="1751">
  <si>
    <t>Listing Date</t>
  </si>
  <si>
    <t>Domestic/Foreign</t>
  </si>
  <si>
    <t>Company Name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</si>
  <si>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</si>
  <si>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</si>
  <si>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Ticker/Symbol</t>
  </si>
  <si>
    <t>ISIN</t>
  </si>
  <si>
    <t>ICB</t>
  </si>
  <si>
    <t>GICS</t>
  </si>
  <si>
    <t>Proprietary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</si>
  <si>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</si>
  <si>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>Market Type</t>
  </si>
  <si>
    <t>Type of Instrument</t>
  </si>
  <si>
    <t>Newly Issued Shares</t>
  </si>
  <si>
    <t>Already Issued Shares</t>
  </si>
  <si>
    <t>Sum of Newly and Already Issued Shares</t>
  </si>
  <si>
    <t>Investment Flows (EUR m)</t>
  </si>
  <si>
    <t>Total Market Capitalisation on First Trading Day (EUR m)</t>
  </si>
  <si>
    <t>Exchange</t>
  </si>
  <si>
    <t>List of IPOs - 2021</t>
  </si>
  <si>
    <t>BME</t>
  </si>
  <si>
    <t>Domestic</t>
  </si>
  <si>
    <t>RM</t>
  </si>
  <si>
    <t>MTF</t>
  </si>
  <si>
    <t>Börse Stuttgart</t>
  </si>
  <si>
    <t>Foreign</t>
  </si>
  <si>
    <t>Budapest Stock Exchange</t>
  </si>
  <si>
    <t>Bulgarian Stock Exchange</t>
  </si>
  <si>
    <t>Deutsche Börse</t>
  </si>
  <si>
    <t xml:space="preserve">Domestic </t>
  </si>
  <si>
    <t xml:space="preserve">Domestic  </t>
  </si>
  <si>
    <t>Euronext</t>
  </si>
  <si>
    <t>Luxembourg Stock Exchange</t>
  </si>
  <si>
    <t>Malta Stock Exchange</t>
  </si>
  <si>
    <t>Nasdaq</t>
  </si>
  <si>
    <t>Prague Stock Exchange</t>
  </si>
  <si>
    <t>Warsaw Stock Exchange</t>
  </si>
  <si>
    <t xml:space="preserve">RM </t>
  </si>
  <si>
    <t>Zagreb Stock Exchange</t>
  </si>
  <si>
    <t>Linea Directa Aseguradora</t>
  </si>
  <si>
    <t>Grupo Ecoener</t>
  </si>
  <si>
    <t>Sin Cars Industry</t>
  </si>
  <si>
    <t>Pherecydes Pharma S.A</t>
  </si>
  <si>
    <t>Pryme B.V.</t>
  </si>
  <si>
    <t>FLYR</t>
  </si>
  <si>
    <t>Circa</t>
  </si>
  <si>
    <t>EFIC1</t>
  </si>
  <si>
    <t>TEKNA</t>
  </si>
  <si>
    <t>REEVO</t>
  </si>
  <si>
    <t>ECIT</t>
  </si>
  <si>
    <t>REVO</t>
  </si>
  <si>
    <t>HDF</t>
  </si>
  <si>
    <t>ALA</t>
  </si>
  <si>
    <t>I2PO</t>
  </si>
  <si>
    <t>OMER</t>
  </si>
  <si>
    <t>OVH</t>
  </si>
  <si>
    <t>STAR7</t>
  </si>
  <si>
    <t>EPIC</t>
  </si>
  <si>
    <t>Nexcom A/S</t>
  </si>
  <si>
    <t>Kreate Group Oyj</t>
  </si>
  <si>
    <t>Valuer Holding A/S</t>
  </si>
  <si>
    <t>Orthex Oyj</t>
  </si>
  <si>
    <t>Sitowise Group Oyj</t>
  </si>
  <si>
    <t>Hydract A/S</t>
  </si>
  <si>
    <t>Impero A/S</t>
  </si>
  <si>
    <t>Digizuite A/S</t>
  </si>
  <si>
    <t>Alexandria Pankkiiriliike Oyj</t>
  </si>
  <si>
    <t>Netum Group Oyj</t>
  </si>
  <si>
    <t>Loyal Solutions A/S</t>
  </si>
  <si>
    <t>Merus Power Oyj</t>
  </si>
  <si>
    <t>Toivo Group Oyj</t>
  </si>
  <si>
    <t>Solwers Oyj</t>
  </si>
  <si>
    <t>Puuilo Plc</t>
  </si>
  <si>
    <t>Spinnova Plc</t>
  </si>
  <si>
    <t>Aquaporin A/S</t>
  </si>
  <si>
    <t>Linkfire A/S</t>
  </si>
  <si>
    <t>Copyright Agent A/S</t>
  </si>
  <si>
    <t>Modulight Corporation</t>
  </si>
  <si>
    <t>Brain+ A/S</t>
  </si>
  <si>
    <t>Inderes Oyj</t>
  </si>
  <si>
    <t>Modera</t>
  </si>
  <si>
    <t>Fifax Plc</t>
  </si>
  <si>
    <t>Scandinavian Medical Solutions A/S</t>
  </si>
  <si>
    <t>Movinn A/S</t>
  </si>
  <si>
    <t>Q-Interline</t>
  </si>
  <si>
    <t>Lemonsoft Oyj</t>
  </si>
  <si>
    <t>Duell Oyj</t>
  </si>
  <si>
    <t>Hove A/S</t>
  </si>
  <si>
    <t>Norrhydro Oyj</t>
  </si>
  <si>
    <t>Relesys A/S</t>
  </si>
  <si>
    <t>Digital Workforce Services</t>
  </si>
  <si>
    <t>Lamor Corporation Plc</t>
  </si>
  <si>
    <t>Betolar Oyj</t>
  </si>
  <si>
    <t>Aiforia Technologies</t>
  </si>
  <si>
    <t>Kempower Corporation</t>
  </si>
  <si>
    <t>Administer</t>
  </si>
  <si>
    <t>Re-Match Holding A/S</t>
  </si>
  <si>
    <t>Hagen Bikes Holding</t>
  </si>
  <si>
    <t>Huuuge, Inc.</t>
  </si>
  <si>
    <t>Kool2Play Spółka Akcyjna</t>
  </si>
  <si>
    <t>Genomtec Spółka Akcyjna</t>
  </si>
  <si>
    <t>Captor Therapeutics Spółka Akcyjna</t>
  </si>
  <si>
    <t>Stilo Energy Spółka Akcyjna</t>
  </si>
  <si>
    <t>Drago Entertainment Spółka Akcyjna</t>
  </si>
  <si>
    <t>Punch Punk Spółka Akcyjna</t>
  </si>
  <si>
    <t>Baked Games Spółka Akcyjna</t>
  </si>
  <si>
    <t>Console Labs Spółka Akcyjna</t>
  </si>
  <si>
    <t>Immersion Games Spółka Akcyjna</t>
  </si>
  <si>
    <t>Creotech Instruments Spółka Akcyjna</t>
  </si>
  <si>
    <t>Bioceltix Spółka Akcyjna</t>
  </si>
  <si>
    <t>Zeneris Projekty Spółka Akcyjna</t>
  </si>
  <si>
    <t>Advanced Graphene Products Spółka Akcyjna</t>
  </si>
  <si>
    <t>Big Cheese Studio Spółka Akcyjna</t>
  </si>
  <si>
    <t>Grupa Pracuj Spółka Akcyjna</t>
  </si>
  <si>
    <t>Iron Wolf Studio Spółka Akcyjna</t>
  </si>
  <si>
    <t>Render Cube Spółka Akcyjna</t>
  </si>
  <si>
    <t>В</t>
  </si>
  <si>
    <t>C</t>
  </si>
  <si>
    <t>M</t>
  </si>
  <si>
    <t>L</t>
  </si>
  <si>
    <t>С</t>
  </si>
  <si>
    <t>K</t>
  </si>
  <si>
    <t>n/a</t>
  </si>
  <si>
    <t xml:space="preserve">  </t>
  </si>
  <si>
    <t xml:space="preserve">    </t>
  </si>
  <si>
    <t>MA</t>
  </si>
  <si>
    <t>I</t>
  </si>
  <si>
    <t>JC</t>
  </si>
  <si>
    <t>Financials</t>
  </si>
  <si>
    <t>Financial services</t>
  </si>
  <si>
    <t>Energy</t>
  </si>
  <si>
    <t>Petrol and Power</t>
  </si>
  <si>
    <t>Telecomunications</t>
  </si>
  <si>
    <t>Telecomunication Serv.</t>
  </si>
  <si>
    <t>Technology and Telecomunications</t>
  </si>
  <si>
    <t>Real Estate</t>
  </si>
  <si>
    <t>Industrials</t>
  </si>
  <si>
    <t>Basic Materials, Industry and Constr.</t>
  </si>
  <si>
    <t>Technology</t>
  </si>
  <si>
    <t>Information Technology</t>
  </si>
  <si>
    <t>Consumer Discretionary</t>
  </si>
  <si>
    <t>Consumer Services</t>
  </si>
  <si>
    <t xml:space="preserve"> Technology </t>
  </si>
  <si>
    <t xml:space="preserve"> Energy </t>
  </si>
  <si>
    <t>Manufacture of computer and communication equipment, electronic and optical products</t>
  </si>
  <si>
    <t xml:space="preserve">Manufacturing industry </t>
  </si>
  <si>
    <t>Professional, scientific and technical activities</t>
  </si>
  <si>
    <t>Real estate activities</t>
  </si>
  <si>
    <t>Manufacturing</t>
  </si>
  <si>
    <t>Financial and insurance activities</t>
  </si>
  <si>
    <t>Utilities</t>
  </si>
  <si>
    <t>Consumer Staples</t>
  </si>
  <si>
    <t>Health Care</t>
  </si>
  <si>
    <t>Telecommunications</t>
  </si>
  <si>
    <t>Basic Materials</t>
  </si>
  <si>
    <t xml:space="preserve"> Basic Materials</t>
  </si>
  <si>
    <t xml:space="preserve"> Energy</t>
  </si>
  <si>
    <t xml:space="preserve"> Financials</t>
  </si>
  <si>
    <t xml:space="preserve"> Technology</t>
  </si>
  <si>
    <t xml:space="preserve"> Industrials</t>
  </si>
  <si>
    <t xml:space="preserve"> Health Care</t>
  </si>
  <si>
    <t xml:space="preserve"> Consumer Discretionary</t>
  </si>
  <si>
    <t xml:space="preserve">Health Care </t>
  </si>
  <si>
    <t>Financial</t>
  </si>
  <si>
    <t>Trade and Services</t>
  </si>
  <si>
    <t>Health care</t>
  </si>
  <si>
    <t>Oil and energy</t>
  </si>
  <si>
    <t xml:space="preserve">      </t>
  </si>
  <si>
    <t>Consumer Goods</t>
  </si>
  <si>
    <t>Legal, accounting, management, architecture, engineering, technical testing and analysis activities</t>
  </si>
  <si>
    <t>Accommodation and food service activities</t>
  </si>
  <si>
    <t>IT and other information services</t>
  </si>
  <si>
    <t>Financial Services</t>
  </si>
  <si>
    <t>Shares</t>
  </si>
  <si>
    <t>Ordinary Share</t>
  </si>
  <si>
    <t>LDA</t>
  </si>
  <si>
    <t>ES0105546008</t>
  </si>
  <si>
    <t>ENER</t>
  </si>
  <si>
    <t>ES0105548004</t>
  </si>
  <si>
    <t>ART</t>
  </si>
  <si>
    <t>ES0105521001</t>
  </si>
  <si>
    <t>PAR</t>
  </si>
  <si>
    <t>ES0105561007</t>
  </si>
  <si>
    <t>YINB7</t>
  </si>
  <si>
    <t>ES0105557005</t>
  </si>
  <si>
    <t>ANE</t>
  </si>
  <si>
    <t>ES0105563003</t>
  </si>
  <si>
    <t>EIDF</t>
  </si>
  <si>
    <t>ES0105517009</t>
  </si>
  <si>
    <t>END</t>
  </si>
  <si>
    <t>ES0105589008</t>
  </si>
  <si>
    <t>MIO</t>
  </si>
  <si>
    <t>ES0105568002</t>
  </si>
  <si>
    <t>LLYC</t>
  </si>
  <si>
    <t>ES0105591004</t>
  </si>
  <si>
    <t>AMEN</t>
  </si>
  <si>
    <t>ES0105588000</t>
  </si>
  <si>
    <t>YINB6</t>
  </si>
  <si>
    <t>ES0105556007</t>
  </si>
  <si>
    <t>YINB8</t>
  </si>
  <si>
    <t>ES0105558003</t>
  </si>
  <si>
    <t>CITY</t>
  </si>
  <si>
    <t>ES0105606000</t>
  </si>
  <si>
    <t>SNG</t>
  </si>
  <si>
    <t>ES0105611000</t>
  </si>
  <si>
    <t>SPH</t>
  </si>
  <si>
    <t>ES0105621009</t>
  </si>
  <si>
    <t>NOWO</t>
  </si>
  <si>
    <t>SE0015660840</t>
  </si>
  <si>
    <t>TRML</t>
  </si>
  <si>
    <t>SE0011528082</t>
  </si>
  <si>
    <t>HMPLY</t>
  </si>
  <si>
    <t>SE0014402400</t>
  </si>
  <si>
    <t>ZESEC</t>
  </si>
  <si>
    <t>SE0015812540</t>
  </si>
  <si>
    <t>QBRICK</t>
  </si>
  <si>
    <t>SE0015962105</t>
  </si>
  <si>
    <t>TRNSF</t>
  </si>
  <si>
    <t>SE0011870757</t>
  </si>
  <si>
    <t>ESGTI</t>
  </si>
  <si>
    <t>CH0298294981</t>
  </si>
  <si>
    <t>SUN4</t>
  </si>
  <si>
    <t>SE0016609911</t>
  </si>
  <si>
    <t>REALU</t>
  </si>
  <si>
    <t>KVIX</t>
  </si>
  <si>
    <t>SE0016610083</t>
  </si>
  <si>
    <t>PYDR</t>
  </si>
  <si>
    <t>SE0017084288</t>
  </si>
  <si>
    <t>OXOTECH</t>
  </si>
  <si>
    <t>HU0000175542</t>
  </si>
  <si>
    <t>BDT</t>
  </si>
  <si>
    <t>BG1100003190</t>
  </si>
  <si>
    <t>SIN</t>
  </si>
  <si>
    <t>BG1100008199</t>
  </si>
  <si>
    <t>IMP</t>
  </si>
  <si>
    <t>BG1100005211</t>
  </si>
  <si>
    <t>INF</t>
  </si>
  <si>
    <t>BG1100008215</t>
  </si>
  <si>
    <t>SO</t>
  </si>
  <si>
    <t>BG1100005153</t>
  </si>
  <si>
    <t>HRC</t>
  </si>
  <si>
    <t>BG1100016218</t>
  </si>
  <si>
    <t>DRON</t>
  </si>
  <si>
    <t>BG1200007216</t>
  </si>
  <si>
    <t>AG1</t>
  </si>
  <si>
    <t>DE000A2LQ884</t>
  </si>
  <si>
    <t>LRS1</t>
  </si>
  <si>
    <t>LU2290523658</t>
  </si>
  <si>
    <t>VTWR</t>
  </si>
  <si>
    <t>DE000A3H3LL2</t>
  </si>
  <si>
    <t>VH2</t>
  </si>
  <si>
    <t>DE000A255F11</t>
  </si>
  <si>
    <t>SYAB</t>
  </si>
  <si>
    <t>DE000A2TSL71</t>
  </si>
  <si>
    <t>SPAC</t>
  </si>
  <si>
    <t>LU2333563281</t>
  </si>
  <si>
    <t>KTEK</t>
  </si>
  <si>
    <t>DE000A3CMGM5</t>
  </si>
  <si>
    <t>A3CMGN</t>
  </si>
  <si>
    <t>DE000A3CMGN3</t>
  </si>
  <si>
    <t>YOU</t>
  </si>
  <si>
    <t>DE000A3CNK42</t>
  </si>
  <si>
    <t>BIKE</t>
  </si>
  <si>
    <t>DE000A3CQ7F4</t>
  </si>
  <si>
    <t>C3RY</t>
  </si>
  <si>
    <t>DE000A3CRRN9</t>
  </si>
  <si>
    <t>MRX</t>
  </si>
  <si>
    <t>DE000A3CSAE2</t>
  </si>
  <si>
    <t>NVM</t>
  </si>
  <si>
    <t>LU2356314745</t>
  </si>
  <si>
    <t>GFJ1</t>
  </si>
  <si>
    <t>LU2358378979</t>
  </si>
  <si>
    <t>VEZ</t>
  </si>
  <si>
    <t>DE000A3E5ED2</t>
  </si>
  <si>
    <t>MPCES</t>
  </si>
  <si>
    <t>NL0015268814</t>
  </si>
  <si>
    <t>HRGI</t>
  </si>
  <si>
    <t>NO0010917339</t>
  </si>
  <si>
    <t>INPST</t>
  </si>
  <si>
    <t>LU2290522684</t>
  </si>
  <si>
    <t>AKH</t>
  </si>
  <si>
    <t>NO0010921232</t>
  </si>
  <si>
    <t>PROXI</t>
  </si>
  <si>
    <t>NO0010893902</t>
  </si>
  <si>
    <t>ALPHE</t>
  </si>
  <si>
    <t>FR0011651694</t>
  </si>
  <si>
    <t>ALHRS</t>
  </si>
  <si>
    <t>FR0014001PM5</t>
  </si>
  <si>
    <t>CAMBI</t>
  </si>
  <si>
    <t>NO0010078850</t>
  </si>
  <si>
    <t>ESG</t>
  </si>
  <si>
    <t>NL00150006O3</t>
  </si>
  <si>
    <t>ALMDP</t>
  </si>
  <si>
    <t>FR0010844464</t>
  </si>
  <si>
    <t>HDLY</t>
  </si>
  <si>
    <t>NO0010776990</t>
  </si>
  <si>
    <t>PRYME</t>
  </si>
  <si>
    <t>NL00150005Z1</t>
  </si>
  <si>
    <t>SOHO</t>
  </si>
  <si>
    <t>NO0010927288</t>
  </si>
  <si>
    <t>OTOVO</t>
  </si>
  <si>
    <t>NO0010809783</t>
  </si>
  <si>
    <t>AFISH</t>
  </si>
  <si>
    <t>NO0010917719</t>
  </si>
  <si>
    <t>SKAND</t>
  </si>
  <si>
    <t>NO0010931207</t>
  </si>
  <si>
    <t>ABS</t>
  </si>
  <si>
    <t>NO0010859580</t>
  </si>
  <si>
    <t>RANA</t>
  </si>
  <si>
    <t>NO0010907389</t>
  </si>
  <si>
    <t>NO0010931900</t>
  </si>
  <si>
    <t>CIRCA</t>
  </si>
  <si>
    <t>NO0010917594</t>
  </si>
  <si>
    <t>HAV</t>
  </si>
  <si>
    <t>NO0010931918</t>
  </si>
  <si>
    <t>ACH</t>
  </si>
  <si>
    <t>NO0010936081</t>
  </si>
  <si>
    <t>BWIDL</t>
  </si>
  <si>
    <t>NO0010947385</t>
  </si>
  <si>
    <t>GEM</t>
  </si>
  <si>
    <t>NO0010907744</t>
  </si>
  <si>
    <t>ECO</t>
  </si>
  <si>
    <t>NO0010936891</t>
  </si>
  <si>
    <t>KYOTO</t>
  </si>
  <si>
    <t>NO0010936750</t>
  </si>
  <si>
    <t>IWS</t>
  </si>
  <si>
    <t>NO0010955883</t>
  </si>
  <si>
    <t>CTPNV</t>
  </si>
  <si>
    <t>NL00150006R6</t>
  </si>
  <si>
    <t>NL00150006Z9</t>
  </si>
  <si>
    <t>ORN</t>
  </si>
  <si>
    <t>NO0010934748</t>
  </si>
  <si>
    <t>FROY</t>
  </si>
  <si>
    <t>NO0010936792</t>
  </si>
  <si>
    <t>NO0010951577</t>
  </si>
  <si>
    <t>EKOP</t>
  </si>
  <si>
    <t>BE0974380124</t>
  </si>
  <si>
    <t>IT0005438038</t>
  </si>
  <si>
    <t>PFI</t>
  </si>
  <si>
    <t>IT0005442154</t>
  </si>
  <si>
    <t>JNX</t>
  </si>
  <si>
    <t>IT0005442741</t>
  </si>
  <si>
    <t>DVD</t>
  </si>
  <si>
    <t>NO0010955917</t>
  </si>
  <si>
    <t>IOT</t>
  </si>
  <si>
    <t>IT0005438046</t>
  </si>
  <si>
    <t>ACQ</t>
  </si>
  <si>
    <t>IT0005443061</t>
  </si>
  <si>
    <t>HEGAU</t>
  </si>
  <si>
    <t>NTI</t>
  </si>
  <si>
    <t>NO0010969108</t>
  </si>
  <si>
    <t>HMONY</t>
  </si>
  <si>
    <t>NO0010921299</t>
  </si>
  <si>
    <t>NO0010939804</t>
  </si>
  <si>
    <t>CSS</t>
  </si>
  <si>
    <t>AU000000CSS3</t>
  </si>
  <si>
    <t>ALBIZ</t>
  </si>
  <si>
    <t>FR0014003711</t>
  </si>
  <si>
    <t>GSR</t>
  </si>
  <si>
    <t>IT0005445108</t>
  </si>
  <si>
    <t>MVW</t>
  </si>
  <si>
    <t>NO0010976343</t>
  </si>
  <si>
    <t>AAC</t>
  </si>
  <si>
    <t>FR0014003PZ3</t>
  </si>
  <si>
    <t>NORDH</t>
  </si>
  <si>
    <t>NO0011002651</t>
  </si>
  <si>
    <t>SMOP</t>
  </si>
  <si>
    <t>NO0011012502</t>
  </si>
  <si>
    <t>TISG</t>
  </si>
  <si>
    <t>IT0005439085</t>
  </si>
  <si>
    <t>R8P</t>
  </si>
  <si>
    <t>NO0010859689</t>
  </si>
  <si>
    <t>4AIM2</t>
  </si>
  <si>
    <t>IT0005440323</t>
  </si>
  <si>
    <t>BLV</t>
  </si>
  <si>
    <t>FR0014003FE9</t>
  </si>
  <si>
    <t>NXFIL</t>
  </si>
  <si>
    <t>NL0015000D50</t>
  </si>
  <si>
    <t>LYTIX</t>
  </si>
  <si>
    <t>NO0010405780</t>
  </si>
  <si>
    <t>AFME</t>
  </si>
  <si>
    <t>FR0013333077</t>
  </si>
  <si>
    <t>ALNMR</t>
  </si>
  <si>
    <t>FR0014003J32</t>
  </si>
  <si>
    <t>ATON</t>
  </si>
  <si>
    <t>IT0005449464</t>
  </si>
  <si>
    <t>ALVET</t>
  </si>
  <si>
    <t>BE0974387194</t>
  </si>
  <si>
    <t>ELO</t>
  </si>
  <si>
    <t>NO0011002586</t>
  </si>
  <si>
    <t>MAS</t>
  </si>
  <si>
    <t>NO0010974983</t>
  </si>
  <si>
    <t>ARAMI</t>
  </si>
  <si>
    <t>FR0014003U94</t>
  </si>
  <si>
    <t>ALODC</t>
  </si>
  <si>
    <t>FR0014003T71</t>
  </si>
  <si>
    <t>KOMPL</t>
  </si>
  <si>
    <t>NO0011016040</t>
  </si>
  <si>
    <t>TRAN</t>
  </si>
  <si>
    <t>FR00140039U7</t>
  </si>
  <si>
    <t>CPA1</t>
  </si>
  <si>
    <t>KYG2581M1078</t>
  </si>
  <si>
    <t>SMCRT</t>
  </si>
  <si>
    <t>NO0011008971</t>
  </si>
  <si>
    <t>FR0014003VY4</t>
  </si>
  <si>
    <t>DEE</t>
  </si>
  <si>
    <t>FR0014003G01</t>
  </si>
  <si>
    <t>1CALL</t>
  </si>
  <si>
    <t>IT0005450173</t>
  </si>
  <si>
    <t>ALBOA</t>
  </si>
  <si>
    <t>FR0011365907</t>
  </si>
  <si>
    <t>CTCA1</t>
  </si>
  <si>
    <t>NL0015000DC9</t>
  </si>
  <si>
    <t>ALT</t>
  </si>
  <si>
    <t>IE00BLRPRP89</t>
  </si>
  <si>
    <t>ODYSY</t>
  </si>
  <si>
    <t>LU2355630455</t>
  </si>
  <si>
    <t>ALAMA</t>
  </si>
  <si>
    <t>GB00BNKGZC51</t>
  </si>
  <si>
    <t>BTLS</t>
  </si>
  <si>
    <t>BE0974386188</t>
  </si>
  <si>
    <t>ALNFL</t>
  </si>
  <si>
    <t>FR0014003XT0</t>
  </si>
  <si>
    <t>GIGA</t>
  </si>
  <si>
    <t>NO0011013765</t>
  </si>
  <si>
    <t>IDNTT</t>
  </si>
  <si>
    <t>CH1118852594</t>
  </si>
  <si>
    <t>SPN</t>
  </si>
  <si>
    <t>IT0005449522</t>
  </si>
  <si>
    <t>NAI</t>
  </si>
  <si>
    <t>NL0015000CG2</t>
  </si>
  <si>
    <t>ALSPT</t>
  </si>
  <si>
    <t>FR00140043Y1</t>
  </si>
  <si>
    <t>IN4</t>
  </si>
  <si>
    <t>IT0005447229</t>
  </si>
  <si>
    <t>ALAGO</t>
  </si>
  <si>
    <t>FR0014004339</t>
  </si>
  <si>
    <t>VGM</t>
  </si>
  <si>
    <t>NO0011037483</t>
  </si>
  <si>
    <t>ALENO</t>
  </si>
  <si>
    <t>FR0014004974</t>
  </si>
  <si>
    <t>AKOBO</t>
  </si>
  <si>
    <t>SE0015193412</t>
  </si>
  <si>
    <t>GVOLT</t>
  </si>
  <si>
    <t>PTGNV0AM0001</t>
  </si>
  <si>
    <t>VAM</t>
  </si>
  <si>
    <t>NL0015000G40</t>
  </si>
  <si>
    <t>ENTPA</t>
  </si>
  <si>
    <t>NL0015000F82</t>
  </si>
  <si>
    <t>ALIKO</t>
  </si>
  <si>
    <t>FR00140048X2</t>
  </si>
  <si>
    <t>IT0005446700</t>
  </si>
  <si>
    <t>G.COM</t>
  </si>
  <si>
    <t>IT0005453003</t>
  </si>
  <si>
    <t>1TIME</t>
  </si>
  <si>
    <t>IT0005453235</t>
  </si>
  <si>
    <t>NUS</t>
  </si>
  <si>
    <t>IT0005453110</t>
  </si>
  <si>
    <t>IT0005453748</t>
  </si>
  <si>
    <t>UBM</t>
  </si>
  <si>
    <t>IT0005451213</t>
  </si>
  <si>
    <t>BFISH</t>
  </si>
  <si>
    <t>NO0010955198</t>
  </si>
  <si>
    <t>HKY</t>
  </si>
  <si>
    <t>NO0011045429</t>
  </si>
  <si>
    <t>SB68</t>
  </si>
  <si>
    <t>NO0010887110</t>
  </si>
  <si>
    <t>BARRA</t>
  </si>
  <si>
    <t>SGXZ33675836</t>
  </si>
  <si>
    <t>QUEST</t>
  </si>
  <si>
    <t>NO0011019119</t>
  </si>
  <si>
    <t>ASTRO</t>
  </si>
  <si>
    <t>CH1122548808</t>
  </si>
  <si>
    <t>AZE</t>
  </si>
  <si>
    <t>BE0974400328</t>
  </si>
  <si>
    <t>WEST</t>
  </si>
  <si>
    <t>NO0010768096</t>
  </si>
  <si>
    <t>CORRE</t>
  </si>
  <si>
    <t>NL0015000DY3</t>
  </si>
  <si>
    <t>EXN</t>
  </si>
  <si>
    <t>FR0014005DA7</t>
  </si>
  <si>
    <t>MAJ</t>
  </si>
  <si>
    <t>LU2382956378</t>
  </si>
  <si>
    <t>ANTIN</t>
  </si>
  <si>
    <t>FR0014005AL0</t>
  </si>
  <si>
    <t>PYRUM</t>
  </si>
  <si>
    <t>DE000A2G8ZX8</t>
  </si>
  <si>
    <t>ALAFY</t>
  </si>
  <si>
    <t>FR0014005AC9</t>
  </si>
  <si>
    <t>ALESE</t>
  </si>
  <si>
    <t>FR0014004362</t>
  </si>
  <si>
    <t>DCACS</t>
  </si>
  <si>
    <t>GG00BMB5XZ39</t>
  </si>
  <si>
    <t>ALAUD</t>
  </si>
  <si>
    <t>FR00140059B5</t>
  </si>
  <si>
    <t>FR0014005HJ9</t>
  </si>
  <si>
    <t>AUTO</t>
  </si>
  <si>
    <t>BMG0670A1099</t>
  </si>
  <si>
    <t>ONWD</t>
  </si>
  <si>
    <t>NL0015000HT4</t>
  </si>
  <si>
    <t>EBUS</t>
  </si>
  <si>
    <t>NL0015000CZ2</t>
  </si>
  <si>
    <t>WAGA</t>
  </si>
  <si>
    <t>FR0012532810</t>
  </si>
  <si>
    <t>DIT</t>
  </si>
  <si>
    <t>IT0005454027</t>
  </si>
  <si>
    <t>INT</t>
  </si>
  <si>
    <t>IT0005460016</t>
  </si>
  <si>
    <t>DTH</t>
  </si>
  <si>
    <t>IT0005461329</t>
  </si>
  <si>
    <t>ALACT</t>
  </si>
  <si>
    <t>FR0014005OJ5</t>
  </si>
  <si>
    <t>FORSE</t>
  </si>
  <si>
    <t>FR0014005SB3</t>
  </si>
  <si>
    <t>MTRK</t>
  </si>
  <si>
    <t>GB00BMXH3352</t>
  </si>
  <si>
    <t>MAAT</t>
  </si>
  <si>
    <t>FR0012634822</t>
  </si>
  <si>
    <t>EHCS</t>
  </si>
  <si>
    <t>NL0015000K10</t>
  </si>
  <si>
    <t>EWIND</t>
  </si>
  <si>
    <t>NO0010998529</t>
  </si>
  <si>
    <t>HAUTO</t>
  </si>
  <si>
    <t>NO0011082075</t>
  </si>
  <si>
    <t>SPR1</t>
  </si>
  <si>
    <t>NL0015000NM7</t>
  </si>
  <si>
    <t>ICOS</t>
  </si>
  <si>
    <t>IT0005455875</t>
  </si>
  <si>
    <t>MDC</t>
  </si>
  <si>
    <t>IT0005460149</t>
  </si>
  <si>
    <t>STG</t>
  </si>
  <si>
    <t>IT0005461303</t>
  </si>
  <si>
    <t>CFL</t>
  </si>
  <si>
    <t>IT0005465619</t>
  </si>
  <si>
    <t>RFG</t>
  </si>
  <si>
    <t>IT0005466963</t>
  </si>
  <si>
    <t>NFT</t>
  </si>
  <si>
    <t>IT0005466880</t>
  </si>
  <si>
    <t>ALF</t>
  </si>
  <si>
    <t>IT0005466039</t>
  </si>
  <si>
    <t>TKO</t>
  </si>
  <si>
    <t>IT0005467425</t>
  </si>
  <si>
    <t>ARIS</t>
  </si>
  <si>
    <t>NL0015000N33</t>
  </si>
  <si>
    <t>DATA</t>
  </si>
  <si>
    <t>IT0005468357</t>
  </si>
  <si>
    <t>ICC</t>
  </si>
  <si>
    <t>IT0005469371</t>
  </si>
  <si>
    <t>SVS</t>
  </si>
  <si>
    <t>IT0005469264</t>
  </si>
  <si>
    <t>SIF</t>
  </si>
  <si>
    <t>IT0005468290</t>
  </si>
  <si>
    <t>SBB</t>
  </si>
  <si>
    <t>IT0005468506</t>
  </si>
  <si>
    <t>BIRO</t>
  </si>
  <si>
    <t>IT0005468191</t>
  </si>
  <si>
    <t>LDB</t>
  </si>
  <si>
    <t>IT0005469272</t>
  </si>
  <si>
    <t>HZY</t>
  </si>
  <si>
    <t>IT0005468662</t>
  </si>
  <si>
    <t>D</t>
  </si>
  <si>
    <t>IT0001463063</t>
  </si>
  <si>
    <t>ISC</t>
  </si>
  <si>
    <t>IT0005474108</t>
  </si>
  <si>
    <t>IT0005466195</t>
  </si>
  <si>
    <t>FTC</t>
  </si>
  <si>
    <t>IT0005475162</t>
  </si>
  <si>
    <t>ALGRO</t>
  </si>
  <si>
    <t>FR0014005ZM5</t>
  </si>
  <si>
    <t>KYG3166N1060</t>
  </si>
  <si>
    <t>ALKEM</t>
  </si>
  <si>
    <t>FR00140069V2</t>
  </si>
  <si>
    <t>PEACE</t>
  </si>
  <si>
    <t>BACE</t>
  </si>
  <si>
    <t>KYG137071075</t>
  </si>
  <si>
    <t>NBX</t>
  </si>
  <si>
    <t>NO0010984966</t>
  </si>
  <si>
    <t>AURA</t>
  </si>
  <si>
    <t>NO0011032310</t>
  </si>
  <si>
    <t>HBCN</t>
  </si>
  <si>
    <t>IE00014QAJZ5</t>
  </si>
  <si>
    <t>CAPSL</t>
  </si>
  <si>
    <t>NO0010923121</t>
  </si>
  <si>
    <t>HSHIP</t>
  </si>
  <si>
    <t>BMG4660A1036</t>
  </si>
  <si>
    <t>ANDS LX/ANDA LX</t>
  </si>
  <si>
    <t>US03420C2089/US03420C1099</t>
  </si>
  <si>
    <t>PNJS</t>
  </si>
  <si>
    <t>US69849M2008 / US69849M1018</t>
  </si>
  <si>
    <t>LSI</t>
  </si>
  <si>
    <t>MT0000170119</t>
  </si>
  <si>
    <t>VBL</t>
  </si>
  <si>
    <t>MT0002550102</t>
  </si>
  <si>
    <t>ELLWEE</t>
  </si>
  <si>
    <t>SE0015221221</t>
  </si>
  <si>
    <t>NEXCOM</t>
  </si>
  <si>
    <t>DK0061417144</t>
  </si>
  <si>
    <t>BACTIQ</t>
  </si>
  <si>
    <t>DK0061417730</t>
  </si>
  <si>
    <t>BOAT</t>
  </si>
  <si>
    <t>SE0015407390</t>
  </si>
  <si>
    <t>FRACTL</t>
  </si>
  <si>
    <t>SE0015504477</t>
  </si>
  <si>
    <t>KREATE</t>
  </si>
  <si>
    <t>FI4000476866</t>
  </si>
  <si>
    <t>CINT</t>
  </si>
  <si>
    <t>SE0015483276</t>
  </si>
  <si>
    <t>VALUER</t>
  </si>
  <si>
    <t>DK0061418977</t>
  </si>
  <si>
    <t>LPGO</t>
  </si>
  <si>
    <t>SE0015382072</t>
  </si>
  <si>
    <t>(YTRADE) YAYTRD</t>
  </si>
  <si>
    <t>SE0015504626</t>
  </si>
  <si>
    <t>CS</t>
  </si>
  <si>
    <t>JE00BLD8Y945</t>
  </si>
  <si>
    <t>EKOBOT</t>
  </si>
  <si>
    <t>SE0015346812</t>
  </si>
  <si>
    <t>RUG</t>
  </si>
  <si>
    <t>SE0015659834</t>
  </si>
  <si>
    <t>HEALTH</t>
  </si>
  <si>
    <t>FI4000490875</t>
  </si>
  <si>
    <t>RISMA</t>
  </si>
  <si>
    <t>DK0061534377</t>
  </si>
  <si>
    <t>FAGA</t>
  </si>
  <si>
    <t>SE0015557053</t>
  </si>
  <si>
    <t>EMBELL</t>
  </si>
  <si>
    <t>SE0013888831</t>
  </si>
  <si>
    <t>ACQ SPAC</t>
  </si>
  <si>
    <t>SE0015657788</t>
  </si>
  <si>
    <t>ORTHEX</t>
  </si>
  <si>
    <t>FI4000480504</t>
  </si>
  <si>
    <t>SITOWS</t>
  </si>
  <si>
    <t>FI4000480215</t>
  </si>
  <si>
    <t>IDUN B</t>
  </si>
  <si>
    <t>SE0013512464</t>
  </si>
  <si>
    <t>PIERCE</t>
  </si>
  <si>
    <t>SE0015658364</t>
  </si>
  <si>
    <t>LMKG</t>
  </si>
  <si>
    <t>SE0015556873</t>
  </si>
  <si>
    <t>PHARM</t>
  </si>
  <si>
    <t>SE0015530670</t>
  </si>
  <si>
    <t>EURA</t>
  </si>
  <si>
    <t>PLEX</t>
  </si>
  <si>
    <t>SE0015659941</t>
  </si>
  <si>
    <t>DLAB</t>
  </si>
  <si>
    <t>SE0015658380</t>
  </si>
  <si>
    <t>HYDRCT</t>
  </si>
  <si>
    <t>DK0061531944</t>
  </si>
  <si>
    <t>LIPUM</t>
  </si>
  <si>
    <t>SE0015660899</t>
  </si>
  <si>
    <t>IMPERO</t>
  </si>
  <si>
    <t>DK0061536828</t>
  </si>
  <si>
    <t>HEM</t>
  </si>
  <si>
    <t>SE0015671995</t>
  </si>
  <si>
    <t>TGAMES</t>
  </si>
  <si>
    <t>DK0061537206</t>
  </si>
  <si>
    <t>TELLUS</t>
  </si>
  <si>
    <t>SE0015504519</t>
  </si>
  <si>
    <t>MODEL B</t>
  </si>
  <si>
    <t>SE0015948591</t>
  </si>
  <si>
    <t>NILAR</t>
  </si>
  <si>
    <t>SE0015950001</t>
  </si>
  <si>
    <t>DIGIZ</t>
  </si>
  <si>
    <t>DK0061535937</t>
  </si>
  <si>
    <t>ALEX</t>
  </si>
  <si>
    <t>FI4000153465</t>
  </si>
  <si>
    <t>DEAR</t>
  </si>
  <si>
    <t xml:space="preserve">SE0015949482 </t>
  </si>
  <si>
    <t>SFL</t>
  </si>
  <si>
    <t>SE0015346895</t>
  </si>
  <si>
    <t>TWIIK</t>
  </si>
  <si>
    <t>SE0015797352</t>
  </si>
  <si>
    <t>CHECK</t>
  </si>
  <si>
    <t>SE0015810502</t>
  </si>
  <si>
    <t>NORD</t>
  </si>
  <si>
    <t>DK0061540184</t>
  </si>
  <si>
    <t>DONKEY</t>
  </si>
  <si>
    <t>DK0061540770</t>
  </si>
  <si>
    <t>CEDER</t>
  </si>
  <si>
    <t>SE0015949946</t>
  </si>
  <si>
    <t>ARPL</t>
  </si>
  <si>
    <t>SE0015810817</t>
  </si>
  <si>
    <t>APAC SPAC A</t>
  </si>
  <si>
    <t>SE0015949540</t>
  </si>
  <si>
    <t>SVN</t>
  </si>
  <si>
    <t>IS0000000479</t>
  </si>
  <si>
    <t>TRIFOR</t>
  </si>
  <si>
    <t>CH1113156488</t>
  </si>
  <si>
    <t>LINC</t>
  </si>
  <si>
    <t>SE0015949433</t>
  </si>
  <si>
    <t>MAPS</t>
  </si>
  <si>
    <t>DK0061549052</t>
  </si>
  <si>
    <t>NETUM</t>
  </si>
  <si>
    <t>FI4000390943</t>
  </si>
  <si>
    <t>LOYAL</t>
  </si>
  <si>
    <t>DK0061535507</t>
  </si>
  <si>
    <t>MILDEF</t>
  </si>
  <si>
    <t>SE0016074249</t>
  </si>
  <si>
    <t>PSCAND</t>
  </si>
  <si>
    <t>SE0015962048</t>
  </si>
  <si>
    <t>MERUS</t>
  </si>
  <si>
    <t>FI4000506902</t>
  </si>
  <si>
    <t>NGENIC</t>
  </si>
  <si>
    <t>SE0015812573</t>
  </si>
  <si>
    <t>SLEEP</t>
  </si>
  <si>
    <t>SE0015961404</t>
  </si>
  <si>
    <t>YIELD</t>
  </si>
  <si>
    <t>SE0015961024</t>
  </si>
  <si>
    <t>SOZAP</t>
  </si>
  <si>
    <t>SE0015812524</t>
  </si>
  <si>
    <t>MAVEN</t>
  </si>
  <si>
    <t>SE0015961180</t>
  </si>
  <si>
    <t>TOIVO</t>
  </si>
  <si>
    <t>FI4000496716</t>
  </si>
  <si>
    <t>ELIC</t>
  </si>
  <si>
    <t>SE0015382080</t>
  </si>
  <si>
    <t>AVENT B</t>
  </si>
  <si>
    <t>SE0015961438</t>
  </si>
  <si>
    <t>RVRC</t>
  </si>
  <si>
    <t>SE0015962485</t>
  </si>
  <si>
    <t>TH1NG</t>
  </si>
  <si>
    <t>SE0016074124</t>
  </si>
  <si>
    <t>ACAST</t>
  </si>
  <si>
    <t>SE0015960935</t>
  </si>
  <si>
    <t>GREENH TEMP</t>
  </si>
  <si>
    <t>HEXI</t>
  </si>
  <si>
    <t>SE0004898799</t>
  </si>
  <si>
    <t>PTRK</t>
  </si>
  <si>
    <t>GB00BK80TJ35</t>
  </si>
  <si>
    <t>CDMIL</t>
  </si>
  <si>
    <t>SE0013914819</t>
  </si>
  <si>
    <t>SOLWERS</t>
  </si>
  <si>
    <t>FI4000452545</t>
  </si>
  <si>
    <t>ISB</t>
  </si>
  <si>
    <t>IS0000028538</t>
  </si>
  <si>
    <t>CPAC SPAC</t>
  </si>
  <si>
    <t>SE0016075691</t>
  </si>
  <si>
    <t>LADYLU</t>
  </si>
  <si>
    <t>SE0015797873</t>
  </si>
  <si>
    <t>OX2</t>
  </si>
  <si>
    <t>SE0016075337</t>
  </si>
  <si>
    <t>TBD30 SPAC A</t>
  </si>
  <si>
    <t>SE0016075246</t>
  </si>
  <si>
    <t>SE0016075063</t>
  </si>
  <si>
    <t>BIOSGN</t>
  </si>
  <si>
    <t>EMPLI</t>
  </si>
  <si>
    <t>SE0015812391</t>
  </si>
  <si>
    <t>USWE</t>
  </si>
  <si>
    <t>SE0015949771</t>
  </si>
  <si>
    <t>PUUILO</t>
  </si>
  <si>
    <t>FI4000507124</t>
  </si>
  <si>
    <t>SPINN</t>
  </si>
  <si>
    <t>FI4000507595</t>
  </si>
  <si>
    <t>AQP TEMP</t>
  </si>
  <si>
    <t>LINKFI</t>
  </si>
  <si>
    <t>DK0061550811</t>
  </si>
  <si>
    <t>VACSPAC</t>
  </si>
  <si>
    <t>FI4000507488</t>
  </si>
  <si>
    <t>SAME</t>
  </si>
  <si>
    <t>PRFO</t>
  </si>
  <si>
    <t>SE0015962147</t>
  </si>
  <si>
    <t>ELMO</t>
  </si>
  <si>
    <t>EE3100075888</t>
  </si>
  <si>
    <t>FIRST B</t>
  </si>
  <si>
    <t>SE0016075451</t>
  </si>
  <si>
    <t>YOYO</t>
  </si>
  <si>
    <t>DK0061553831</t>
  </si>
  <si>
    <t>WYLD</t>
  </si>
  <si>
    <t>SE0015812516</t>
  </si>
  <si>
    <t>AMNI</t>
  </si>
  <si>
    <t>SE0015961016</t>
  </si>
  <si>
    <t>BERCM</t>
  </si>
  <si>
    <t>EE3100076407</t>
  </si>
  <si>
    <t>GIAB</t>
  </si>
  <si>
    <t>SE0016101760</t>
  </si>
  <si>
    <t>COPY</t>
  </si>
  <si>
    <t>DK0061552437</t>
  </si>
  <si>
    <t>PLAY</t>
  </si>
  <si>
    <t>IS0000032936</t>
  </si>
  <si>
    <t>FRAG</t>
  </si>
  <si>
    <t>SE0015949334</t>
  </si>
  <si>
    <t>SOLID</t>
  </si>
  <si>
    <t>IS0000033173</t>
  </si>
  <si>
    <t>PILA</t>
  </si>
  <si>
    <t>SE0015988274</t>
  </si>
  <si>
    <t>DIABIO</t>
  </si>
  <si>
    <t>SE0015961826</t>
  </si>
  <si>
    <t>MODTX</t>
  </si>
  <si>
    <t>SE0015987904</t>
  </si>
  <si>
    <t>SODER</t>
  </si>
  <si>
    <t>SE0016276539</t>
  </si>
  <si>
    <t>AGROUP</t>
  </si>
  <si>
    <t>SE0016276851</t>
  </si>
  <si>
    <t>KJELL</t>
  </si>
  <si>
    <t>SE0016797591</t>
  </si>
  <si>
    <t>KILI</t>
  </si>
  <si>
    <t>SE0016275333</t>
  </si>
  <si>
    <t>CARY</t>
  </si>
  <si>
    <t>SE0016609671</t>
  </si>
  <si>
    <t>CTEK</t>
  </si>
  <si>
    <t>SE0016798763</t>
  </si>
  <si>
    <t>APRNDR</t>
  </si>
  <si>
    <t>SE0016588685</t>
  </si>
  <si>
    <t>ECOUP</t>
  </si>
  <si>
    <t>FI4000511563</t>
  </si>
  <si>
    <t>MODU</t>
  </si>
  <si>
    <t>FI4000511506</t>
  </si>
  <si>
    <t>FSPORT</t>
  </si>
  <si>
    <t>SE0016288641</t>
  </si>
  <si>
    <t>ALBERT</t>
  </si>
  <si>
    <t>SE0016797989</t>
  </si>
  <si>
    <t>EMIL PREF</t>
  </si>
  <si>
    <t>SE0016785794</t>
  </si>
  <si>
    <t>STOR B</t>
  </si>
  <si>
    <t>SE0016797732</t>
  </si>
  <si>
    <t>BRAINP</t>
  </si>
  <si>
    <t>DK0061670205</t>
  </si>
  <si>
    <t>TRUE B</t>
  </si>
  <si>
    <t>SE0016787071</t>
  </si>
  <si>
    <t>INDERES</t>
  </si>
  <si>
    <t>FI4000348651</t>
  </si>
  <si>
    <t>NORB B</t>
  </si>
  <si>
    <t>SE0015812128</t>
  </si>
  <si>
    <t>HAYPP</t>
  </si>
  <si>
    <t>SE0016829469</t>
  </si>
  <si>
    <t>BFG</t>
  </si>
  <si>
    <t>SE0016798581</t>
  </si>
  <si>
    <t>LL1SPAC</t>
  </si>
  <si>
    <t>FI4000512496</t>
  </si>
  <si>
    <t>NETEL</t>
  </si>
  <si>
    <t>SE0016798417</t>
  </si>
  <si>
    <t>MODE</t>
  </si>
  <si>
    <t>EE3100084203</t>
  </si>
  <si>
    <t>DGR1R</t>
  </si>
  <si>
    <t>LV0000101806</t>
  </si>
  <si>
    <t>FLAT B</t>
  </si>
  <si>
    <t>SE0016609846</t>
  </si>
  <si>
    <t>EGR1T</t>
  </si>
  <si>
    <t>EE3100137985</t>
  </si>
  <si>
    <t>PAGERO</t>
  </si>
  <si>
    <t>SE0016830517</t>
  </si>
  <si>
    <t>FIFAX</t>
  </si>
  <si>
    <t>FI4000496328</t>
  </si>
  <si>
    <t>MEDHLP</t>
  </si>
  <si>
    <t>SE0016799001</t>
  </si>
  <si>
    <t>VOLCAR B</t>
  </si>
  <si>
    <t>SE0016844831</t>
  </si>
  <si>
    <t>SYNSAM</t>
  </si>
  <si>
    <t>SE0016829709</t>
  </si>
  <si>
    <t>ASAB</t>
  </si>
  <si>
    <t>SE0016101521</t>
  </si>
  <si>
    <t>XPC</t>
  </si>
  <si>
    <t>SE0016787279</t>
  </si>
  <si>
    <t>SMSMED</t>
  </si>
  <si>
    <t>DK0061675006</t>
  </si>
  <si>
    <t>MOVINN</t>
  </si>
  <si>
    <t>DK0061555539</t>
  </si>
  <si>
    <t>QCORE</t>
  </si>
  <si>
    <t>SE0016829824</t>
  </si>
  <si>
    <t>CANDLE B</t>
  </si>
  <si>
    <t>SE0016797773</t>
  </si>
  <si>
    <t>BRICK B</t>
  </si>
  <si>
    <t>SE0016288591</t>
  </si>
  <si>
    <t>COMPDM</t>
  </si>
  <si>
    <t>SE0016844468</t>
  </si>
  <si>
    <t>NOTEK</t>
  </si>
  <si>
    <t>SE0016843486</t>
  </si>
  <si>
    <t>VIRSI</t>
  </si>
  <si>
    <t>LV0000101848</t>
  </si>
  <si>
    <t>QINTER</t>
  </si>
  <si>
    <t>DK0061677135</t>
  </si>
  <si>
    <t>LEMON</t>
  </si>
  <si>
    <t>FI4000512678</t>
  </si>
  <si>
    <t>BBROOM</t>
  </si>
  <si>
    <t>SE0016288476</t>
  </si>
  <si>
    <t>OPTER</t>
  </si>
  <si>
    <t>SE0016829501</t>
  </si>
  <si>
    <t>DUELL</t>
  </si>
  <si>
    <t>FI4000513072</t>
  </si>
  <si>
    <t>SIGNUP</t>
  </si>
  <si>
    <t>SE0017085020</t>
  </si>
  <si>
    <t>HPR1T</t>
  </si>
  <si>
    <t>EE3100082306</t>
  </si>
  <si>
    <t>HOVE</t>
  </si>
  <si>
    <t>DK0061675279</t>
  </si>
  <si>
    <t>NORRH</t>
  </si>
  <si>
    <t>FI4000251954</t>
  </si>
  <si>
    <t>RELE</t>
  </si>
  <si>
    <t>DK0061680436</t>
  </si>
  <si>
    <t>KLARA B</t>
  </si>
  <si>
    <t>SE0010832287</t>
  </si>
  <si>
    <t>NIVI B</t>
  </si>
  <si>
    <t>SE0017083272</t>
  </si>
  <si>
    <t>DWF</t>
  </si>
  <si>
    <t>FI4000513015</t>
  </si>
  <si>
    <t>ADTR</t>
  </si>
  <si>
    <t>SE0016833149</t>
  </si>
  <si>
    <t>MSOFT</t>
  </si>
  <si>
    <t>SE0017070907</t>
  </si>
  <si>
    <t>LAMOR</t>
  </si>
  <si>
    <t>FI4000512488</t>
  </si>
  <si>
    <t>NORVA</t>
  </si>
  <si>
    <t>SE0017084759</t>
  </si>
  <si>
    <t>BETOLAR</t>
  </si>
  <si>
    <t>FI4000512587</t>
  </si>
  <si>
    <t>CHARGE</t>
  </si>
  <si>
    <t>SE0017083835</t>
  </si>
  <si>
    <t>AIFORIA</t>
  </si>
  <si>
    <t>FI4000507934</t>
  </si>
  <si>
    <t>DVYSR</t>
  </si>
  <si>
    <t>SE0016588867</t>
  </si>
  <si>
    <t>TITA B</t>
  </si>
  <si>
    <t>SE0017132129</t>
  </si>
  <si>
    <t>VIVA</t>
  </si>
  <si>
    <t>SE0017084361</t>
  </si>
  <si>
    <t>KEMPOWR</t>
  </si>
  <si>
    <t>FI4000513593</t>
  </si>
  <si>
    <t>MESTRO</t>
  </si>
  <si>
    <t>SE0017071020</t>
  </si>
  <si>
    <t>MAGIC</t>
  </si>
  <si>
    <t>EE3100073438</t>
  </si>
  <si>
    <t>CASE</t>
  </si>
  <si>
    <t>SE0017082514</t>
  </si>
  <si>
    <t>NAIG B</t>
  </si>
  <si>
    <t>SE0016609333</t>
  </si>
  <si>
    <t>W5</t>
  </si>
  <si>
    <t>SE0016786040</t>
  </si>
  <si>
    <t>ADMIN</t>
  </si>
  <si>
    <t>FI4000513411</t>
  </si>
  <si>
    <t>MTI</t>
  </si>
  <si>
    <t>SE0017105539</t>
  </si>
  <si>
    <t>RMATCH</t>
  </si>
  <si>
    <t>DK0061553674</t>
  </si>
  <si>
    <t>HAGEN</t>
  </si>
  <si>
    <t>EE3100088402</t>
  </si>
  <si>
    <t>SABFI</t>
  </si>
  <si>
    <t>CZ0009009940</t>
  </si>
  <si>
    <t>ANSWEAR</t>
  </si>
  <si>
    <t>PLANSWR00019</t>
  </si>
  <si>
    <t>HUUUGE-S144</t>
  </si>
  <si>
    <t>US44853H1086</t>
  </si>
  <si>
    <t>KOOL2PLAY</t>
  </si>
  <si>
    <t>PLKL2PL00014</t>
  </si>
  <si>
    <t>GENOMTEC</t>
  </si>
  <si>
    <t>PLGNMTC00017</t>
  </si>
  <si>
    <t>CAPTORTX</t>
  </si>
  <si>
    <t>PLCPTRT00014</t>
  </si>
  <si>
    <t>STILO</t>
  </si>
  <si>
    <t>PLSTLNR00012</t>
  </si>
  <si>
    <t>DRAGOENT</t>
  </si>
  <si>
    <t>PLDRG0000013</t>
  </si>
  <si>
    <t>VERCOM</t>
  </si>
  <si>
    <t>PLVRCM000016</t>
  </si>
  <si>
    <t>LMGAMES</t>
  </si>
  <si>
    <t>PLLVMGM00016</t>
  </si>
  <si>
    <t>MEGAPIXEL</t>
  </si>
  <si>
    <t>PLMGPLS00015</t>
  </si>
  <si>
    <t>SHOPER</t>
  </si>
  <si>
    <t>PLSHPR000021</t>
  </si>
  <si>
    <t>ONDE</t>
  </si>
  <si>
    <t>PLONDE000018</t>
  </si>
  <si>
    <t>CAVATINA</t>
  </si>
  <si>
    <t>PUNCHPUNK</t>
  </si>
  <si>
    <t>PLPNCHP00016</t>
  </si>
  <si>
    <t>BKDGAMES</t>
  </si>
  <si>
    <t>PLBKDGM00019</t>
  </si>
  <si>
    <t xml:space="preserve">CONSOLE </t>
  </si>
  <si>
    <t>PLCNSLB00012</t>
  </si>
  <si>
    <t>IMMGAMES</t>
  </si>
  <si>
    <t>PLIMRGM00010</t>
  </si>
  <si>
    <t>WOODPCKR</t>
  </si>
  <si>
    <t>PLWDPCK00017</t>
  </si>
  <si>
    <t>CREOTECH</t>
  </si>
  <si>
    <t>PLCRTCH00017</t>
  </si>
  <si>
    <t xml:space="preserve">URTESTE </t>
  </si>
  <si>
    <t>PLURTST00010</t>
  </si>
  <si>
    <t>BIOCELTIX</t>
  </si>
  <si>
    <t>PLBCLTX00019</t>
  </si>
  <si>
    <t>TRIGGO</t>
  </si>
  <si>
    <t>PLTRGG000014</t>
  </si>
  <si>
    <t>POLTREG</t>
  </si>
  <si>
    <t>PLPLTRG00038</t>
  </si>
  <si>
    <t>ZENERIS</t>
  </si>
  <si>
    <t>PLA351100013</t>
  </si>
  <si>
    <t>GRAPHENE</t>
  </si>
  <si>
    <t>PLADVGP00011</t>
  </si>
  <si>
    <t>BIGCHEESE</t>
  </si>
  <si>
    <t>PLA340200015</t>
  </si>
  <si>
    <t>GRUPRACUJ</t>
  </si>
  <si>
    <t>PLGRPRC00015</t>
  </si>
  <si>
    <t>STSHOLDING</t>
  </si>
  <si>
    <t>PLSTSHL00012</t>
  </si>
  <si>
    <t>IRONWOLF</t>
  </si>
  <si>
    <t>PLA319800019</t>
  </si>
  <si>
    <t>RENDER</t>
  </si>
  <si>
    <t>PLRNDCB00011</t>
  </si>
  <si>
    <t>CIAK</t>
  </si>
  <si>
    <t>HRCIAKRA0007</t>
  </si>
  <si>
    <t>VIDU</t>
  </si>
  <si>
    <t>HRVIDURA0009</t>
  </si>
  <si>
    <t>M7PR</t>
  </si>
  <si>
    <t>HRM7PRRA0001</t>
  </si>
  <si>
    <t>SPAN</t>
  </si>
  <si>
    <t>HRSPANRA0007</t>
  </si>
  <si>
    <t>PPGN</t>
  </si>
  <si>
    <t>CH1110760852</t>
  </si>
  <si>
    <t>AERO</t>
  </si>
  <si>
    <t>CH1110425654</t>
  </si>
  <si>
    <t>MEDX</t>
  </si>
  <si>
    <t>CH1129677105</t>
  </si>
  <si>
    <t>SKAN</t>
  </si>
  <si>
    <t>CH0013396012</t>
  </si>
  <si>
    <t>VT5</t>
  </si>
  <si>
    <t>CH1107979838</t>
  </si>
  <si>
    <t xml:space="preserve">                            -  </t>
  </si>
  <si>
    <t>293,4</t>
  </si>
  <si>
    <t xml:space="preserve">                         -  </t>
  </si>
  <si>
    <t>Tel Aviv Stock Exchange</t>
  </si>
  <si>
    <t>Plantarc</t>
  </si>
  <si>
    <t>Biomed – Biotechnology</t>
  </si>
  <si>
    <t>Rotem Shani</t>
  </si>
  <si>
    <t>Real Estate &amp; Construction - Construction</t>
  </si>
  <si>
    <t xml:space="preserve">Ace Retail </t>
  </si>
  <si>
    <t xml:space="preserve"> Commerce &amp; Services - Commerce</t>
  </si>
  <si>
    <t>Nextferm</t>
  </si>
  <si>
    <t>Technology - High-tech investments</t>
  </si>
  <si>
    <t>Energin</t>
  </si>
  <si>
    <t>Technology – Internet and Software</t>
  </si>
  <si>
    <t>Blender Techlogies</t>
  </si>
  <si>
    <t>HomeBiogas</t>
  </si>
  <si>
    <t>Technology - Cleantech</t>
  </si>
  <si>
    <t>Solaer</t>
  </si>
  <si>
    <t>Big Tech 50</t>
  </si>
  <si>
    <t>Phinergy</t>
  </si>
  <si>
    <t>Michman</t>
  </si>
  <si>
    <t xml:space="preserve">Razor Labs </t>
  </si>
  <si>
    <t>Bikurey Hasade</t>
  </si>
  <si>
    <t>QuickLizard</t>
  </si>
  <si>
    <t>Massivit</t>
  </si>
  <si>
    <t>Technology - Electronics</t>
  </si>
  <si>
    <t>CompuLab</t>
  </si>
  <si>
    <t>Feat Investments</t>
  </si>
  <si>
    <t xml:space="preserve">Danya Cebus </t>
  </si>
  <si>
    <t xml:space="preserve">WeSure GlobalTech </t>
  </si>
  <si>
    <t>Insurance</t>
  </si>
  <si>
    <t>Kvasir</t>
  </si>
  <si>
    <t>Airtouch Solar</t>
  </si>
  <si>
    <t xml:space="preserve"> Technology - Electronics</t>
  </si>
  <si>
    <t>Pomvom</t>
  </si>
  <si>
    <t>I Argento  (Limited Partnership)</t>
  </si>
  <si>
    <t>Flying SpArk</t>
  </si>
  <si>
    <t>Delta Brands</t>
  </si>
  <si>
    <t xml:space="preserve">  Commerce &amp; Services - Commerce</t>
  </si>
  <si>
    <t>Diplomat Holdings</t>
  </si>
  <si>
    <t xml:space="preserve">Quik Super </t>
  </si>
  <si>
    <t>Photomyne</t>
  </si>
  <si>
    <t>Tigi</t>
  </si>
  <si>
    <t>Bio Meat FoodTech (Limited Partnership)</t>
  </si>
  <si>
    <t>TruckNet</t>
  </si>
  <si>
    <t xml:space="preserve">Prime Energy </t>
  </si>
  <si>
    <t>Chakratec</t>
  </si>
  <si>
    <t>Unic-Tech  (Limited Partnership)</t>
  </si>
  <si>
    <t>Sure Tech  (Limited Partnership)</t>
  </si>
  <si>
    <t>Nayax</t>
  </si>
  <si>
    <t>Argo Properties</t>
  </si>
  <si>
    <t>Real Estate &amp; Construction – Investment Properties abroad</t>
  </si>
  <si>
    <t>Av-Gad</t>
  </si>
  <si>
    <t>Sofwave Medical</t>
  </si>
  <si>
    <t>Biomed - Medical Equipment</t>
  </si>
  <si>
    <t>Primotec</t>
  </si>
  <si>
    <t>Retailors</t>
  </si>
  <si>
    <t>Turpaz</t>
  </si>
  <si>
    <t>Industry - Food</t>
  </si>
  <si>
    <t>Beyon3D</t>
  </si>
  <si>
    <t>Technology - Robotics &amp; 3D</t>
  </si>
  <si>
    <t xml:space="preserve">Nur Ink </t>
  </si>
  <si>
    <t>Technology - Electronics and Optics</t>
  </si>
  <si>
    <t>Gamla Harel</t>
  </si>
  <si>
    <t>Financial Services - Non-Banking Credit</t>
  </si>
  <si>
    <t>Keystone Reit</t>
  </si>
  <si>
    <t>Investment &amp; holding</t>
  </si>
  <si>
    <t xml:space="preserve">Envizion Medical </t>
  </si>
  <si>
    <t>ETGA</t>
  </si>
  <si>
    <t xml:space="preserve"> Commerce &amp; Services - Services</t>
  </si>
  <si>
    <t xml:space="preserve">Shamaym Improv </t>
  </si>
  <si>
    <t>Ackerstein Group</t>
  </si>
  <si>
    <t> Idustry – Metal &amp; Building Products</t>
  </si>
  <si>
    <t>Idomoo</t>
  </si>
  <si>
    <t>Glassbox</t>
  </si>
  <si>
    <t>Veridis</t>
  </si>
  <si>
    <t xml:space="preserve">Next Vision </t>
  </si>
  <si>
    <t xml:space="preserve">Aura Smart </t>
  </si>
  <si>
    <t>Pulsenmore</t>
  </si>
  <si>
    <t>Matricelf</t>
  </si>
  <si>
    <t xml:space="preserve">Bull Trading </t>
  </si>
  <si>
    <t>Libra</t>
  </si>
  <si>
    <t>Insurance - Insurance</t>
  </si>
  <si>
    <t>Gama Management</t>
  </si>
  <si>
    <t>Financial Services - Financial Services</t>
  </si>
  <si>
    <t xml:space="preserve">Identi Healthcare </t>
  </si>
  <si>
    <t>3DM</t>
  </si>
  <si>
    <t>Technology – Robotics &amp; 3D</t>
  </si>
  <si>
    <t>Hive 2040</t>
  </si>
  <si>
    <t>Bareket Capital</t>
  </si>
  <si>
    <t>Speedvalue</t>
  </si>
  <si>
    <t>Technology - IT Services</t>
  </si>
  <si>
    <t>Econergy</t>
  </si>
  <si>
    <t>Cannabotech</t>
  </si>
  <si>
    <t>Biomed – Cannabis</t>
  </si>
  <si>
    <t>Menara Ventures  (Limited Partnership)</t>
  </si>
  <si>
    <t>Scodix</t>
  </si>
  <si>
    <t xml:space="preserve">Rimon Consulting </t>
  </si>
  <si>
    <t>Jungo</t>
  </si>
  <si>
    <t>Terminal X</t>
  </si>
  <si>
    <t>Erika Carmel</t>
  </si>
  <si>
    <t>Buff Technologies</t>
  </si>
  <si>
    <t>Top Gum</t>
  </si>
  <si>
    <t>Technology – Foodtech</t>
  </si>
  <si>
    <t>ISPAC</t>
  </si>
  <si>
    <t>Hagag Europe</t>
  </si>
  <si>
    <t>Michlol Finance</t>
  </si>
  <si>
    <t>Rav Bariach</t>
  </si>
  <si>
    <t>Industry – Metal &amp; Building Products</t>
  </si>
  <si>
    <t>Group 107</t>
  </si>
  <si>
    <t>'Impacx</t>
  </si>
  <si>
    <t>Airobotics</t>
  </si>
  <si>
    <t>Buligo</t>
  </si>
  <si>
    <t>Tondo Smart</t>
  </si>
  <si>
    <t>Payment</t>
  </si>
  <si>
    <t>Sufrin</t>
  </si>
  <si>
    <t>Aluma Infrastructure</t>
  </si>
  <si>
    <t>TurboGen</t>
  </si>
  <si>
    <t>Cipia Vision</t>
  </si>
  <si>
    <t xml:space="preserve">Continual </t>
  </si>
  <si>
    <t>Icon Group</t>
  </si>
  <si>
    <t xml:space="preserve">Epitomee </t>
  </si>
  <si>
    <t>Migdalor</t>
  </si>
  <si>
    <t>Medipress Health</t>
  </si>
  <si>
    <t>Biomed – Investment in Life Sciences</t>
  </si>
  <si>
    <t>PLNT</t>
  </si>
  <si>
    <t>IL0011714040</t>
  </si>
  <si>
    <t>RTSN</t>
  </si>
  <si>
    <t>IL0011715294</t>
  </si>
  <si>
    <t>ACE</t>
  </si>
  <si>
    <t>IL0011716698</t>
  </si>
  <si>
    <t>NXFR</t>
  </si>
  <si>
    <t>IL0011719338</t>
  </si>
  <si>
    <t>NRGN</t>
  </si>
  <si>
    <t>IL0011720716</t>
  </si>
  <si>
    <t>BLND</t>
  </si>
  <si>
    <t>IL0011720971</t>
  </si>
  <si>
    <t>HMGS</t>
  </si>
  <si>
    <t>IL0011722043</t>
  </si>
  <si>
    <t>SOLR</t>
  </si>
  <si>
    <t>IL0011722878</t>
  </si>
  <si>
    <t>Limited Partnership</t>
  </si>
  <si>
    <t>BIGT.L</t>
  </si>
  <si>
    <t>IL0011722951</t>
  </si>
  <si>
    <t>PNRG</t>
  </si>
  <si>
    <t>IL0011723603</t>
  </si>
  <si>
    <t>MCMN</t>
  </si>
  <si>
    <t>IL0011723371</t>
  </si>
  <si>
    <t>RZR</t>
  </si>
  <si>
    <t>IL0011725277</t>
  </si>
  <si>
    <t>BKRY</t>
  </si>
  <si>
    <t>IL0011726184</t>
  </si>
  <si>
    <t>QLRD</t>
  </si>
  <si>
    <t>IL0011728404</t>
  </si>
  <si>
    <t>MSVT</t>
  </si>
  <si>
    <t>IL0011729725</t>
  </si>
  <si>
    <t>CLAB</t>
  </si>
  <si>
    <t>IL0011403008</t>
  </si>
  <si>
    <t>FEAT.L</t>
  </si>
  <si>
    <t>IL0011731788</t>
  </si>
  <si>
    <t>DNYA</t>
  </si>
  <si>
    <t>IL0011731374</t>
  </si>
  <si>
    <t>WESR</t>
  </si>
  <si>
    <t>IL0011732281</t>
  </si>
  <si>
    <t>KVSR</t>
  </si>
  <si>
    <t>IL0011731457</t>
  </si>
  <si>
    <t>ARTS</t>
  </si>
  <si>
    <t>IL0011733768</t>
  </si>
  <si>
    <t>PMVM</t>
  </si>
  <si>
    <t>IL0011734345</t>
  </si>
  <si>
    <t>IARG.L</t>
  </si>
  <si>
    <t>IL0011733438</t>
  </si>
  <si>
    <t>FLYS</t>
  </si>
  <si>
    <t>IL0011735821</t>
  </si>
  <si>
    <t>DLTI</t>
  </si>
  <si>
    <t>IL0011736993</t>
  </si>
  <si>
    <t>DIPL</t>
  </si>
  <si>
    <t>IL0011734915</t>
  </si>
  <si>
    <t>QUIK</t>
  </si>
  <si>
    <t>IL0011737231</t>
  </si>
  <si>
    <t>PHTM</t>
  </si>
  <si>
    <t>IL0011738551</t>
  </si>
  <si>
    <t>TIGI</t>
  </si>
  <si>
    <t>IL0011738718</t>
  </si>
  <si>
    <t>BIMT.L</t>
  </si>
  <si>
    <t>IL0011739054</t>
  </si>
  <si>
    <t>IL0011740938</t>
  </si>
  <si>
    <t>PRIM</t>
  </si>
  <si>
    <t>IL0011744575</t>
  </si>
  <si>
    <t>CKRT</t>
  </si>
  <si>
    <t>IL0011741845</t>
  </si>
  <si>
    <t>UNTC.L</t>
  </si>
  <si>
    <t>IL0011748469</t>
  </si>
  <si>
    <t>STEC.L</t>
  </si>
  <si>
    <t>IL0011750903</t>
  </si>
  <si>
    <t>NYAX</t>
  </si>
  <si>
    <t>IL0011751166</t>
  </si>
  <si>
    <t>ARGO</t>
  </si>
  <si>
    <t>NL0015000D84</t>
  </si>
  <si>
    <t>AVGD</t>
  </si>
  <si>
    <t>IL0011718181</t>
  </si>
  <si>
    <t>SOFW</t>
  </si>
  <si>
    <t>IL0011754392</t>
  </si>
  <si>
    <t>PRMG</t>
  </si>
  <si>
    <t>IL0011754962</t>
  </si>
  <si>
    <t>RTLS</t>
  </si>
  <si>
    <t>IL0011754889</t>
  </si>
  <si>
    <t>TRPZ</t>
  </si>
  <si>
    <t>IL0011756116</t>
  </si>
  <si>
    <t>BYON</t>
  </si>
  <si>
    <t>IL0011755613</t>
  </si>
  <si>
    <t>NURI</t>
  </si>
  <si>
    <t>IL0011757288</t>
  </si>
  <si>
    <t>GMLA</t>
  </si>
  <si>
    <t>IL0011758682</t>
  </si>
  <si>
    <t>KSTN</t>
  </si>
  <si>
    <t>IL0011759342</t>
  </si>
  <si>
    <t>ENVM</t>
  </si>
  <si>
    <t>IL0011758195</t>
  </si>
  <si>
    <t>IL0011761140</t>
  </si>
  <si>
    <t>SHMM</t>
  </si>
  <si>
    <t>IL0011762395</t>
  </si>
  <si>
    <t>ACKR</t>
  </si>
  <si>
    <t>IL0011762056</t>
  </si>
  <si>
    <t>IDMO</t>
  </si>
  <si>
    <t>IL0011763468</t>
  </si>
  <si>
    <t>GLBX</t>
  </si>
  <si>
    <t>IL0011762882</t>
  </si>
  <si>
    <t>VRDS</t>
  </si>
  <si>
    <t>IL0011763872</t>
  </si>
  <si>
    <t>NXSN</t>
  </si>
  <si>
    <t>IL0011765935</t>
  </si>
  <si>
    <t>AUSA</t>
  </si>
  <si>
    <t>IL0011766198</t>
  </si>
  <si>
    <t>PULS</t>
  </si>
  <si>
    <t>IL0011767006</t>
  </si>
  <si>
    <t>MTLF</t>
  </si>
  <si>
    <t>IL0011767915</t>
  </si>
  <si>
    <t>BULL</t>
  </si>
  <si>
    <t>IL0011766354</t>
  </si>
  <si>
    <t>LBRA</t>
  </si>
  <si>
    <t>IL0011769812</t>
  </si>
  <si>
    <t>GMA</t>
  </si>
  <si>
    <t>IL0011774846</t>
  </si>
  <si>
    <t>IDNT</t>
  </si>
  <si>
    <t>IL0011774507</t>
  </si>
  <si>
    <t>DM3</t>
  </si>
  <si>
    <t>IL0011775181</t>
  </si>
  <si>
    <t>HIVE.L</t>
  </si>
  <si>
    <t>IL0011777658</t>
  </si>
  <si>
    <t>BRKT</t>
  </si>
  <si>
    <t>IL0011782765</t>
  </si>
  <si>
    <t>SPDV</t>
  </si>
  <si>
    <t>IL0011782849</t>
  </si>
  <si>
    <t>ECNR</t>
  </si>
  <si>
    <t>IL0011783342</t>
  </si>
  <si>
    <t>CNTC</t>
  </si>
  <si>
    <t>IL0011769085</t>
  </si>
  <si>
    <t>MNRA.L</t>
  </si>
  <si>
    <t>IL0011784746</t>
  </si>
  <si>
    <t>SCDX</t>
  </si>
  <si>
    <t>IL0011784902</t>
  </si>
  <si>
    <t>RMON</t>
  </si>
  <si>
    <t>IL0011787228</t>
  </si>
  <si>
    <t>JNGO</t>
  </si>
  <si>
    <t>IL0011788622</t>
  </si>
  <si>
    <t>TRX</t>
  </si>
  <si>
    <t>IL0011787145</t>
  </si>
  <si>
    <t>ERKA</t>
  </si>
  <si>
    <t>IL0011789125</t>
  </si>
  <si>
    <t>BUFT</t>
  </si>
  <si>
    <t>IL0011790438</t>
  </si>
  <si>
    <t>TPGM</t>
  </si>
  <si>
    <t>IL0011791428</t>
  </si>
  <si>
    <t>ISPC</t>
  </si>
  <si>
    <t>IL0011795890</t>
  </si>
  <si>
    <t>HGGE</t>
  </si>
  <si>
    <t>IL0011436354</t>
  </si>
  <si>
    <t>MCLL</t>
  </si>
  <si>
    <t>IL0011797532</t>
  </si>
  <si>
    <t>BRIH</t>
  </si>
  <si>
    <t>IL0011799934</t>
  </si>
  <si>
    <t>G107</t>
  </si>
  <si>
    <t>IL0011801813</t>
  </si>
  <si>
    <t>IMPC</t>
  </si>
  <si>
    <t>IL0011803066</t>
  </si>
  <si>
    <t>AIRO</t>
  </si>
  <si>
    <t>IL0011793739</t>
  </si>
  <si>
    <t>BLGO</t>
  </si>
  <si>
    <t>IL0011805954</t>
  </si>
  <si>
    <t>TNDO</t>
  </si>
  <si>
    <t>IL0011806861</t>
  </si>
  <si>
    <t>PMNT</t>
  </si>
  <si>
    <t>IL0011808768</t>
  </si>
  <si>
    <t>SFRN</t>
  </si>
  <si>
    <t>IL0011815698</t>
  </si>
  <si>
    <t>ALUMA</t>
  </si>
  <si>
    <t>IL0011816431</t>
  </si>
  <si>
    <t>TURB</t>
  </si>
  <si>
    <t>IL0011817421</t>
  </si>
  <si>
    <t>CPIA</t>
  </si>
  <si>
    <t>IL0011819328</t>
  </si>
  <si>
    <t>CNTL</t>
  </si>
  <si>
    <t>IL0011822603</t>
  </si>
  <si>
    <t>ICON</t>
  </si>
  <si>
    <t>IL0011824849</t>
  </si>
  <si>
    <t>EPIT</t>
  </si>
  <si>
    <t>IL0011825911</t>
  </si>
  <si>
    <t>MGDA</t>
  </si>
  <si>
    <t>IL0011825671</t>
  </si>
  <si>
    <t>MPRS.L</t>
  </si>
  <si>
    <t>IL0011828980</t>
  </si>
  <si>
    <t>HLI</t>
  </si>
  <si>
    <t>MT0000940107</t>
  </si>
  <si>
    <t>SIX</t>
  </si>
  <si>
    <t>KSBE</t>
  </si>
  <si>
    <t>CH0001613295</t>
  </si>
  <si>
    <t>CH1129911108</t>
  </si>
  <si>
    <t>-</t>
  </si>
  <si>
    <t>Arteche</t>
  </si>
  <si>
    <t>Parlem Telecom</t>
  </si>
  <si>
    <t>Inbest Prime Vii</t>
  </si>
  <si>
    <t>Acciona Energia</t>
  </si>
  <si>
    <t>Energia Innovacion</t>
  </si>
  <si>
    <t>Endurance Motive</t>
  </si>
  <si>
    <t>Media Investment Optimization</t>
  </si>
  <si>
    <t>Llorente Y Cuenca</t>
  </si>
  <si>
    <t>Aeternal Mentis</t>
  </si>
  <si>
    <t>Inbest Prime Vi</t>
  </si>
  <si>
    <t>Inbest Prime Viii</t>
  </si>
  <si>
    <t>Futbol Intercity</t>
  </si>
  <si>
    <t>Singular People</t>
  </si>
  <si>
    <t>Solarprofit</t>
  </si>
  <si>
    <t>Nowonomics Ab</t>
  </si>
  <si>
    <t>Trainimal Ab</t>
  </si>
  <si>
    <t>Hemply Balance Holding Ab</t>
  </si>
  <si>
    <t>Zesec Of Sweden Ab</t>
  </si>
  <si>
    <t>Qbrick Ab</t>
  </si>
  <si>
    <t>Kursaal Bern Ag</t>
  </si>
  <si>
    <t>Transfer Group Ab</t>
  </si>
  <si>
    <t>Esgti Ag</t>
  </si>
  <si>
    <t>Sun4Energy Ab</t>
  </si>
  <si>
    <t>Realunit Schweiz Ag</t>
  </si>
  <si>
    <t>Kvix Ab</t>
  </si>
  <si>
    <t>Paydrive Ab</t>
  </si>
  <si>
    <t>Oxo Technologies Holding Plc.</t>
  </si>
  <si>
    <t>Biodit Ad</t>
  </si>
  <si>
    <t xml:space="preserve">Impulse І Ad Sofia </t>
  </si>
  <si>
    <t>Infinity Capital Ad-Sofia</t>
  </si>
  <si>
    <t>Smart Organic Ad-Sofia</t>
  </si>
  <si>
    <t>Hr Capital Jsc-Sofia</t>
  </si>
  <si>
    <t>Dronamics Capital Ead-Sofia</t>
  </si>
  <si>
    <t>Auto1 Group Se</t>
  </si>
  <si>
    <t>Friedrich Vorwerk Group Se</t>
  </si>
  <si>
    <t>Synlab Ag</t>
  </si>
  <si>
    <t>Katek Se</t>
  </si>
  <si>
    <t>Hgears Ag</t>
  </si>
  <si>
    <t>About You Holding Ag</t>
  </si>
  <si>
    <t>Bike24 Holding Ag</t>
  </si>
  <si>
    <t>Cherry Ag</t>
  </si>
  <si>
    <t>Mister Spex Se</t>
  </si>
  <si>
    <t>Novem Group Sa</t>
  </si>
  <si>
    <t>Veganz Group Ag</t>
  </si>
  <si>
    <t>Mpc Energy Solutions N.V.</t>
  </si>
  <si>
    <t>Horisont Energi As</t>
  </si>
  <si>
    <t>Inpost</t>
  </si>
  <si>
    <t>Aker Horizons As</t>
  </si>
  <si>
    <t>Proximar Seafood As</t>
  </si>
  <si>
    <t>Hydrogen Refueling Solutions</t>
  </si>
  <si>
    <t>Cambi Asa</t>
  </si>
  <si>
    <t>Esg Core Investments B.V.</t>
  </si>
  <si>
    <t>Medesis Pharma S.A.</t>
  </si>
  <si>
    <t>Huddly As</t>
  </si>
  <si>
    <t>Sonans Holding As</t>
  </si>
  <si>
    <t>Otovo As</t>
  </si>
  <si>
    <t>Arctic Fish Holding As</t>
  </si>
  <si>
    <t>Skandia Greenpower As</t>
  </si>
  <si>
    <t>Arctic Bioscience As</t>
  </si>
  <si>
    <t>Rana Gruber As</t>
  </si>
  <si>
    <t>Flyr</t>
  </si>
  <si>
    <t>Hav Group</t>
  </si>
  <si>
    <t>Bw Ideol As</t>
  </si>
  <si>
    <t>Green Minerals</t>
  </si>
  <si>
    <t>Kyoto Group</t>
  </si>
  <si>
    <t>Integrated Wind So</t>
  </si>
  <si>
    <t>Ctp</t>
  </si>
  <si>
    <t>Efic1</t>
  </si>
  <si>
    <t>Frøy</t>
  </si>
  <si>
    <t>Tekna</t>
  </si>
  <si>
    <t>Ekopak</t>
  </si>
  <si>
    <t>Reevo</t>
  </si>
  <si>
    <t>Premia Finance</t>
  </si>
  <si>
    <t>Jonix</t>
  </si>
  <si>
    <t>Deep Value Driller As</t>
  </si>
  <si>
    <t>Seco</t>
  </si>
  <si>
    <t>Acquazzurra</t>
  </si>
  <si>
    <t>Hedosophia European Growth</t>
  </si>
  <si>
    <t>Norsk Titanium As</t>
  </si>
  <si>
    <t>Harmonychain As</t>
  </si>
  <si>
    <t>Ecit</t>
  </si>
  <si>
    <t>Clean Seas Seafood Limited</t>
  </si>
  <si>
    <t>Obiz S.A.</t>
  </si>
  <si>
    <t>G Rent</t>
  </si>
  <si>
    <t>M Vest Water As</t>
  </si>
  <si>
    <t>Accor Ac Shares</t>
  </si>
  <si>
    <t>Nordhealth A-Aksje</t>
  </si>
  <si>
    <t>Smartoptics Group</t>
  </si>
  <si>
    <t>The Italian Sea Group</t>
  </si>
  <si>
    <t>R8 Property</t>
  </si>
  <si>
    <t>4Aim Sicaf Comparto 2 Crowfunding</t>
  </si>
  <si>
    <t>Believe</t>
  </si>
  <si>
    <t>Nx Filtration</t>
  </si>
  <si>
    <t>Lytix Biopharma</t>
  </si>
  <si>
    <t>Affluent Medical</t>
  </si>
  <si>
    <t>Namr</t>
  </si>
  <si>
    <t>Aton Green Storage</t>
  </si>
  <si>
    <t>Theravet</t>
  </si>
  <si>
    <t>Elopak</t>
  </si>
  <si>
    <t>Måsøval</t>
  </si>
  <si>
    <t>Aramis Group</t>
  </si>
  <si>
    <t>Omer-Decugis &amp; Cie</t>
  </si>
  <si>
    <t>Komplett</t>
  </si>
  <si>
    <t>Transition Shares</t>
  </si>
  <si>
    <t>Crystal Peak Share</t>
  </si>
  <si>
    <t>Smartcraft Asa</t>
  </si>
  <si>
    <t>Hdf</t>
  </si>
  <si>
    <t>Dee Tech Shares</t>
  </si>
  <si>
    <t>Meglioquesto</t>
  </si>
  <si>
    <t>Boa Concept</t>
  </si>
  <si>
    <t>Climate Transition Capital Acquisition</t>
  </si>
  <si>
    <t>Alternus Energy Gr</t>
  </si>
  <si>
    <t>Odyssey Ord Shares</t>
  </si>
  <si>
    <t>Ama Corporation</t>
  </si>
  <si>
    <t>Biotalys</t>
  </si>
  <si>
    <t>Nfl Biosciences</t>
  </si>
  <si>
    <t>Gigante Salmon</t>
  </si>
  <si>
    <t>Id-Entity</t>
  </si>
  <si>
    <t>Spindox</t>
  </si>
  <si>
    <t>New Amsterdam Invest</t>
  </si>
  <si>
    <t>Spartoo</t>
  </si>
  <si>
    <t>Industrial Stars Of Italy 4</t>
  </si>
  <si>
    <t>E Pango</t>
  </si>
  <si>
    <t>Vow Green Metals</t>
  </si>
  <si>
    <t>Enogia</t>
  </si>
  <si>
    <t>Akobo Minerals</t>
  </si>
  <si>
    <t>Greenvolt</t>
  </si>
  <si>
    <t>Vam Invest Shares</t>
  </si>
  <si>
    <t>Energy Transition Partners</t>
  </si>
  <si>
    <t>Ikonisys</t>
  </si>
  <si>
    <t>Ala</t>
  </si>
  <si>
    <t>Giglio.Com</t>
  </si>
  <si>
    <t>Compagnia Dei Caraibi</t>
  </si>
  <si>
    <t>Nusco</t>
  </si>
  <si>
    <t>Omer</t>
  </si>
  <si>
    <t>Ulisse Biomed</t>
  </si>
  <si>
    <t>Biofish Holding</t>
  </si>
  <si>
    <t>Havila Kystruten</t>
  </si>
  <si>
    <t>Sparbnk 68 Gr Nord</t>
  </si>
  <si>
    <t>Barramundi</t>
  </si>
  <si>
    <t>Questback</t>
  </si>
  <si>
    <t>Astrocast</t>
  </si>
  <si>
    <t>Azelis Group</t>
  </si>
  <si>
    <t>Western Bulk Chart</t>
  </si>
  <si>
    <t>Corre Energy B.V.</t>
  </si>
  <si>
    <t>Exclusive Networks</t>
  </si>
  <si>
    <t>Majorel Group Lux</t>
  </si>
  <si>
    <t>Antin Infra Partn</t>
  </si>
  <si>
    <t>Pyrum Innovations</t>
  </si>
  <si>
    <t>Afyren</t>
  </si>
  <si>
    <t>Entech</t>
  </si>
  <si>
    <t>Disruptive Capital</t>
  </si>
  <si>
    <t>Audacia</t>
  </si>
  <si>
    <t>Ovh</t>
  </si>
  <si>
    <t>Autostore Holdings</t>
  </si>
  <si>
    <t>Onward Medical</t>
  </si>
  <si>
    <t>Ebusco Holding</t>
  </si>
  <si>
    <t>Waga Energy</t>
  </si>
  <si>
    <t>Destination Italia</t>
  </si>
  <si>
    <t>Intermonte Partners Sim</t>
  </si>
  <si>
    <t>Defence Tech Holding</t>
  </si>
  <si>
    <t>Acticor Biotech</t>
  </si>
  <si>
    <t>Forsee Power</t>
  </si>
  <si>
    <t>Motork</t>
  </si>
  <si>
    <t>Maat Pharma</t>
  </si>
  <si>
    <t>European Healthcare</t>
  </si>
  <si>
    <t>Edda Wind</t>
  </si>
  <si>
    <t>Höegh Autoliners</t>
  </si>
  <si>
    <t>Spear Investments</t>
  </si>
  <si>
    <t>Intercos</t>
  </si>
  <si>
    <t>Medica</t>
  </si>
  <si>
    <t>Soluzione Tasse</t>
  </si>
  <si>
    <t>Cofle</t>
  </si>
  <si>
    <t>Racing Force</t>
  </si>
  <si>
    <t>Nice Footwear</t>
  </si>
  <si>
    <t>Alfonsino</t>
  </si>
  <si>
    <t>Take Off</t>
  </si>
  <si>
    <t>Ariston Holding</t>
  </si>
  <si>
    <t>Datrix</t>
  </si>
  <si>
    <t>International Care Company</t>
  </si>
  <si>
    <t>Svas Biosana</t>
  </si>
  <si>
    <t>S.I.F. Italia</t>
  </si>
  <si>
    <t>Sababa Security</t>
  </si>
  <si>
    <t>Estrima</t>
  </si>
  <si>
    <t xml:space="preserve">Lindbergh </t>
  </si>
  <si>
    <t>Homizy</t>
  </si>
  <si>
    <t>Directa Sim</t>
  </si>
  <si>
    <t>Iscc Fintech</t>
  </si>
  <si>
    <t>Star7</t>
  </si>
  <si>
    <t>Finanza.Tech</t>
  </si>
  <si>
    <t>Grolleau</t>
  </si>
  <si>
    <t>Epic</t>
  </si>
  <si>
    <t>Groupe Berkem</t>
  </si>
  <si>
    <t>Brigade M3</t>
  </si>
  <si>
    <t>Norwegian Block Ex</t>
  </si>
  <si>
    <t>Aurora Eiendom</t>
  </si>
  <si>
    <t>Healthbeacon</t>
  </si>
  <si>
    <t>Co2 Capsol</t>
  </si>
  <si>
    <t>Himalaya Shipping</t>
  </si>
  <si>
    <t>Andes Technology Corporation</t>
  </si>
  <si>
    <t>Panjit International Inc.</t>
  </si>
  <si>
    <t>Lifestar Insurance Plc</t>
  </si>
  <si>
    <t>Hili Properties Plc</t>
  </si>
  <si>
    <t>Ellwee Ab</t>
  </si>
  <si>
    <t>Bactiquant A/S</t>
  </si>
  <si>
    <t>Nimbus Group Ab</t>
  </si>
  <si>
    <t>Fractal Gaming Group Ab</t>
  </si>
  <si>
    <t>Cint Group Ab</t>
  </si>
  <si>
    <t xml:space="preserve">Lipigon Pharmaceuticals Ab </t>
  </si>
  <si>
    <t xml:space="preserve">Ytrade Group Ab </t>
  </si>
  <si>
    <t>Coinshares International Limited</t>
  </si>
  <si>
    <t>Ekobot Ab</t>
  </si>
  <si>
    <t xml:space="preserve">Rugvista Group Ab </t>
  </si>
  <si>
    <t>Nightingale Healthoyj B</t>
  </si>
  <si>
    <t>Risma Systems A/S</t>
  </si>
  <si>
    <t xml:space="preserve">Fantasma Games Ab </t>
  </si>
  <si>
    <t>Embellence Group Ab</t>
  </si>
  <si>
    <t xml:space="preserve">Idun Industrier Ab </t>
  </si>
  <si>
    <t>Pierce Group Ab</t>
  </si>
  <si>
    <t>Lmk Group Ab</t>
  </si>
  <si>
    <t xml:space="preserve">Pharmiva Ab </t>
  </si>
  <si>
    <t xml:space="preserve">Euroafrica Digital Ventures Ab </t>
  </si>
  <si>
    <t>Plexian Ab</t>
  </si>
  <si>
    <t>Dlaboratory Sweden Ab</t>
  </si>
  <si>
    <t>Lipum Ab</t>
  </si>
  <si>
    <t>Hemnet Group Ab</t>
  </si>
  <si>
    <t>Trophy Games Development A/S</t>
  </si>
  <si>
    <t>Tellusgruppen Ab</t>
  </si>
  <si>
    <t>Modelon Ab Ser. B</t>
  </si>
  <si>
    <t>Nilar International Ab</t>
  </si>
  <si>
    <t xml:space="preserve">Duearity Ab </t>
  </si>
  <si>
    <t xml:space="preserve">Safello Group Ab </t>
  </si>
  <si>
    <t xml:space="preserve">Twiik Ab </t>
  </si>
  <si>
    <t>Checkin.Com Group Ab</t>
  </si>
  <si>
    <t>Nord.Investments A/S</t>
  </si>
  <si>
    <t xml:space="preserve">Donkeyrepublic Holding A/S </t>
  </si>
  <si>
    <t xml:space="preserve">Cedergrenska Ab </t>
  </si>
  <si>
    <t>Arla Plast Ab</t>
  </si>
  <si>
    <t xml:space="preserve">Síldarvinnslan Hf. </t>
  </si>
  <si>
    <t>Trifork Holding Ag</t>
  </si>
  <si>
    <t>Linc Ab</t>
  </si>
  <si>
    <t xml:space="preserve">Mapspeople A/S </t>
  </si>
  <si>
    <t>Mildef Group Ab</t>
  </si>
  <si>
    <t>Permascand Top Holding Ab</t>
  </si>
  <si>
    <t xml:space="preserve">Ngenic Ab </t>
  </si>
  <si>
    <t>Sleep Cycle Ab</t>
  </si>
  <si>
    <t xml:space="preserve">Savelend Group Ab </t>
  </si>
  <si>
    <t>Sozap Ab</t>
  </si>
  <si>
    <t>Maven Wireless Sweden Ab</t>
  </si>
  <si>
    <t>Elicera Therapeutics Ab</t>
  </si>
  <si>
    <t xml:space="preserve">Aventura Group Ab </t>
  </si>
  <si>
    <t>Rvrc Holding Ab</t>
  </si>
  <si>
    <t>Th1Ng Ab</t>
  </si>
  <si>
    <t>Acast Ab</t>
  </si>
  <si>
    <t>Green Hydrogen Systems A/S Temp</t>
  </si>
  <si>
    <t xml:space="preserve">Hexicon Ab </t>
  </si>
  <si>
    <t>Codemill Ab</t>
  </si>
  <si>
    <t>Íslandsbanki Hf</t>
  </si>
  <si>
    <t>Ll Lucky Games Ab</t>
  </si>
  <si>
    <t>Ox2 Ab</t>
  </si>
  <si>
    <t>Intellego Technologies Ab</t>
  </si>
  <si>
    <t>Biosergen Ab</t>
  </si>
  <si>
    <t>Emplicure Ab</t>
  </si>
  <si>
    <t>Uswe Sports Ab</t>
  </si>
  <si>
    <t>Samesystem A/S</t>
  </si>
  <si>
    <t>Profoto Holding Ab</t>
  </si>
  <si>
    <t>Elmo Rent As</t>
  </si>
  <si>
    <t>First Venture Sweden Ab</t>
  </si>
  <si>
    <t>Orderyoyo</t>
  </si>
  <si>
    <t>Wyld Networks Ab</t>
  </si>
  <si>
    <t xml:space="preserve">Amniotics Ab </t>
  </si>
  <si>
    <t>As Bercman Technologies</t>
  </si>
  <si>
    <t xml:space="preserve">Godsinlösen Nordic Ab </t>
  </si>
  <si>
    <t>Fly Play Hf.</t>
  </si>
  <si>
    <t>Fragbite Group Ab</t>
  </si>
  <si>
    <t>Solid Clouds Hf</t>
  </si>
  <si>
    <t>Pila Pharma Ab</t>
  </si>
  <si>
    <t>Diagonal Bio Ab</t>
  </si>
  <si>
    <t>Modus Therapeutics Holding Ab</t>
  </si>
  <si>
    <t>Söder Sportfiske Ab</t>
  </si>
  <si>
    <t>Arlandastad Group Ab</t>
  </si>
  <si>
    <t>Kjell Group Ab</t>
  </si>
  <si>
    <t>Kiliaro Ab</t>
  </si>
  <si>
    <t>Cary Group Holding Ab</t>
  </si>
  <si>
    <t>Ctek Ab</t>
  </si>
  <si>
    <t>Aprendere Skolor Ab</t>
  </si>
  <si>
    <t>Ecoup Oyj</t>
  </si>
  <si>
    <t>Fsport Ab</t>
  </si>
  <si>
    <t>Eeducation Albert Ab</t>
  </si>
  <si>
    <t>Fastighetsbolaget Emilshus Ab</t>
  </si>
  <si>
    <t>Storskogen Group Ab</t>
  </si>
  <si>
    <t>Truecaller Ab</t>
  </si>
  <si>
    <t>Nordisk Bergteknik Ab</t>
  </si>
  <si>
    <t>Haypp Group Ab</t>
  </si>
  <si>
    <t xml:space="preserve">Byggfakta Group Nordic Holdco Ab </t>
  </si>
  <si>
    <t>Netel Holding Ab</t>
  </si>
  <si>
    <t>Delfingroup</t>
  </si>
  <si>
    <t>Flat Capital Ab</t>
  </si>
  <si>
    <t>Enefit Green As</t>
  </si>
  <si>
    <t>Pagero Group Ab</t>
  </si>
  <si>
    <t>Medhelp Care Ab</t>
  </si>
  <si>
    <t>Volvo Car Ab</t>
  </si>
  <si>
    <t>Synsam Ab (Publ)</t>
  </si>
  <si>
    <t>Advanced Soltech Sweden Ab</t>
  </si>
  <si>
    <t>Xp Chemistries Ab</t>
  </si>
  <si>
    <t>Qlucore Ab</t>
  </si>
  <si>
    <t>Candles Scandinavia Ab</t>
  </si>
  <si>
    <t>Bricknode Holding Ab</t>
  </si>
  <si>
    <t>Compodium International Ab</t>
  </si>
  <si>
    <t>Norditek Group Ab</t>
  </si>
  <si>
    <t>Virši As</t>
  </si>
  <si>
    <t>New Bubbleroom Sweden Ab</t>
  </si>
  <si>
    <t>Opter Ab</t>
  </si>
  <si>
    <t>Signup Software Ab</t>
  </si>
  <si>
    <t>Hepsor As</t>
  </si>
  <si>
    <t>Klarabo Sverige Ab</t>
  </si>
  <si>
    <t>Nivika Fastigheter Ab</t>
  </si>
  <si>
    <t>Adtraction Group Ab</t>
  </si>
  <si>
    <t>Momentum Software Group Ab</t>
  </si>
  <si>
    <t>Norva24 Group Ab</t>
  </si>
  <si>
    <t>Chargepanel Ab</t>
  </si>
  <si>
    <t>Devyser Diagnostics Ab</t>
  </si>
  <si>
    <t>Titania Holding Ab</t>
  </si>
  <si>
    <t>Viva Wine Group Ab</t>
  </si>
  <si>
    <t>Mestro Ab</t>
  </si>
  <si>
    <t>Textmagic As</t>
  </si>
  <si>
    <t>Case Group Ab</t>
  </si>
  <si>
    <t>Nordic Asia Investment Group 1987 Ab</t>
  </si>
  <si>
    <t>W5 Solutions Ab</t>
  </si>
  <si>
    <t>Mti Investment Se</t>
  </si>
  <si>
    <t>Sab Finance</t>
  </si>
  <si>
    <t>Polypeptide Group Ag</t>
  </si>
  <si>
    <t>Montana Aerospace Ag</t>
  </si>
  <si>
    <t>Medmix Ag</t>
  </si>
  <si>
    <t>Skan Group Ag</t>
  </si>
  <si>
    <t>Vt5 Acquisition Company Ag</t>
  </si>
  <si>
    <t>Answear.Com Spó?Ka Akcyjna</t>
  </si>
  <si>
    <t>Woodpecker.Co Spółka Akcyjna</t>
  </si>
  <si>
    <t>Urteste Spółka Akcyjna</t>
  </si>
  <si>
    <t>Triggo Spółka Akcyjna</t>
  </si>
  <si>
    <t>Poltreg Spółka Akcyjna</t>
  </si>
  <si>
    <t>Sts Holding Spółka Akcyjna</t>
  </si>
  <si>
    <t>Span D.D.</t>
  </si>
  <si>
    <t>CIAK Grupa d.d.</t>
  </si>
  <si>
    <t>VILLA DUBROVNIK d.d.</t>
  </si>
  <si>
    <t>Primo Real Estate d.d.</t>
  </si>
  <si>
    <t>Vercom Spółka Akcyjna</t>
  </si>
  <si>
    <t>Live Motion Games Spółka Akcyjna</t>
  </si>
  <si>
    <t>MegaPixel Studio Spółka Akcyjna</t>
  </si>
  <si>
    <t>Shoper Spółka Akcyjna</t>
  </si>
  <si>
    <t>Onde Spółka Akcyjna</t>
  </si>
  <si>
    <t>Cavatina Holding Spółka Akcyjna</t>
  </si>
  <si>
    <t>FIXED.ZONE</t>
  </si>
  <si>
    <t>CZ0009011086</t>
  </si>
  <si>
    <t>Apontis Pharma AG</t>
  </si>
  <si>
    <t>APPH</t>
  </si>
  <si>
    <t>DE000A2TSQH7</t>
  </si>
  <si>
    <t>FIXED</t>
  </si>
  <si>
    <t>5 013</t>
  </si>
  <si>
    <t>Software</t>
  </si>
  <si>
    <t>Interactive Media</t>
  </si>
  <si>
    <t>Conglomerates</t>
  </si>
  <si>
    <t>Semiconductors</t>
  </si>
  <si>
    <t>SE0015660345</t>
  </si>
  <si>
    <t>DK0061540341</t>
  </si>
  <si>
    <t>SE0016013460</t>
  </si>
  <si>
    <t>DK0061555109</t>
  </si>
  <si>
    <t>DK0061551033</t>
  </si>
  <si>
    <t>Retail</t>
  </si>
  <si>
    <t>Telecommunication</t>
  </si>
  <si>
    <t>Industrial</t>
  </si>
  <si>
    <t>Pharma &amp; Healthcare</t>
  </si>
  <si>
    <t>Automobile</t>
  </si>
  <si>
    <t>Food &amp; Beverages</t>
  </si>
  <si>
    <t>Number of Employees</t>
  </si>
  <si>
    <t>Average Turnover (EUR thousand)</t>
  </si>
  <si>
    <t>Yearly Turnover (EUR thousand)</t>
  </si>
  <si>
    <t>Revenues (EUR thousand)</t>
  </si>
  <si>
    <t>VBL Plc</t>
  </si>
  <si>
    <t/>
  </si>
  <si>
    <t>Vantage Towers Ag*</t>
  </si>
  <si>
    <t>* Delisted</t>
  </si>
  <si>
    <t>** Lakestar Spac I Se completed the business combination in 09/21 and now listed as Hometogo</t>
  </si>
  <si>
    <t>PLCVTNH00040</t>
  </si>
  <si>
    <t>Aker Clean Hydro*</t>
  </si>
  <si>
    <t>Ecoonline Holding*</t>
  </si>
  <si>
    <t>Ørn Software Hld.*</t>
  </si>
  <si>
    <t>KYG4406A1287 / KYG4406A1022</t>
  </si>
  <si>
    <t>Revo insurance</t>
  </si>
  <si>
    <t>IT0005444259 / IT0005513202</t>
  </si>
  <si>
    <t>Deezer</t>
  </si>
  <si>
    <t>FR0014004J15 / FR001400AYG6</t>
  </si>
  <si>
    <t>Pegasus</t>
  </si>
  <si>
    <t>NL0015000H31 / NL00150009D0</t>
  </si>
  <si>
    <t>LARGO</t>
  </si>
  <si>
    <t>ALLGO</t>
  </si>
  <si>
    <t>FR0013308582</t>
  </si>
  <si>
    <t>Allfunds Group plc</t>
  </si>
  <si>
    <t>ALLFG</t>
  </si>
  <si>
    <t>GB00BNTJ3546</t>
  </si>
  <si>
    <t>PEGASUS ACQUISITION</t>
  </si>
  <si>
    <t>PACEU</t>
  </si>
  <si>
    <t>NL00150009E8</t>
  </si>
  <si>
    <t>KUMULUS VAPE</t>
  </si>
  <si>
    <t>ALVAP</t>
  </si>
  <si>
    <t>FR0013419876</t>
  </si>
  <si>
    <r>
      <t xml:space="preserve">SPAC / private placement </t>
    </r>
    <r>
      <rPr>
        <vertAlign val="superscript"/>
        <sz val="12"/>
        <color rgb="FF000000"/>
        <rFont val="Trebuchet MS"/>
        <family val="2"/>
      </rPr>
      <t>2</t>
    </r>
  </si>
  <si>
    <t>Lifeline Spac I Oyj</t>
  </si>
  <si>
    <t>Virala Acquisition Company</t>
  </si>
  <si>
    <t>Tbd30 Ab</t>
  </si>
  <si>
    <t>Creaspac Ab</t>
  </si>
  <si>
    <t>Aligro Planet Acquisition Company Ab</t>
  </si>
  <si>
    <t>Acq Bure Ab</t>
  </si>
  <si>
    <t>Gfj Esg Acquisition I Se</t>
  </si>
  <si>
    <t>tonies SE (previously 468 Spac I SE)</t>
  </si>
  <si>
    <t>Lakestar Spac I Se**</t>
  </si>
  <si>
    <t>private placement</t>
  </si>
  <si>
    <r>
      <rPr>
        <vertAlign val="superscript"/>
        <sz val="11"/>
        <color theme="1"/>
        <rFont val="Trebuchet MS"/>
        <family val="2"/>
      </rPr>
      <t>2</t>
    </r>
    <r>
      <rPr>
        <sz val="11"/>
        <color theme="1"/>
        <rFont val="Trebuchet MS"/>
        <family val="2"/>
      </rPr>
      <t xml:space="preserve"> Please note the IPO database also includes 'private placements' from Euronext for the years 2020-2023. These are indicated in the column E. Shares in private placements are not offered to the public, unlike IPOs, but to pre-determined categories or numbers of investors. This currently under review.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</si>
</sst>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3" formatCode="_-* #,##0.00_-;\-* #,##0.00_-;_-* &quot;-&quot;??_-;_-@_-"/>
    <numFmt numFmtId="164" formatCode="_-* #,##0.00\ _€_-;\-* #,##0.00\ _€_-;_-* &quot;-&quot;??\ _€_-;_-@_-"/>
    <numFmt numFmtId="165" formatCode="_-* #,##0.00\ _k_r_-;\-* #,##0.00\ _k_r_-;_-* &quot;-&quot;??\ _k_r_-;_-@_-"/>
    <numFmt numFmtId="166" formatCode="_ * #,##0.00_ ;_ * \-#,##0.00_ ;_ * &quot;-&quot;??_ ;_ @_ "/>
    <numFmt numFmtId="167" formatCode="_-* #,##0.00\ _F_-;\-* #,##0.00\ _F_-;_-* &quot;-&quot;??\ _F_-;_-@_-"/>
    <numFmt numFmtId="168" formatCode="_-* #,##0\ _k_r_._-;\-* #,##0\ _k_r_._-;_-* &quot;-&quot;\ _k_r_._-;_-@_-"/>
    <numFmt numFmtId="169" formatCode="_-* #,##0.00\ _F_t_-;\-* #,##0.00\ _F_t_-;_-* &quot;-&quot;??\ _F_t_-;_-@_-"/>
    <numFmt numFmtId="170" formatCode="_-* #,##0.00\ &quot;kr&quot;_-;\-* #,##0.00\ &quot;kr&quot;_-;_-* &quot;-&quot;??\ &quot;kr&quot;_-;_-@_-"/>
    <numFmt numFmtId="171" formatCode="_-* #,##0.00\ &quot;zł&quot;_-;\-* #,##0.00\ &quot;zł&quot;_-;_-* &quot;-&quot;??\ &quot;zł&quot;_-;_-@_-"/>
    <numFmt numFmtId="172" formatCode="_-* #,##0.0_-;\-* #,##0.0_-;_-* &quot;-&quot;??_-;_-@_-"/>
    <numFmt numFmtId="173" formatCode="_-* #,##0_-;\-* #,##0_-;_-* &quot;-&quot;??_-;_-@_-"/>
    <numFmt numFmtId="174" formatCode="_(* #,##0.00_);_(* \(#,##0.00\);_(* &quot;-&quot;??_);_(@_)"/>
    <numFmt numFmtId="17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Trebuchet MS"/>
      <family val="2"/>
    </font>
    <font>
      <vertAlign val="superscript"/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vertAlign val="superscript"/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2"/>
      <color rgb="FFFF0000"/>
      <name val="Trebuchet MS"/>
      <family val="2"/>
    </font>
    <font>
      <sz val="12"/>
      <color rgb="FF0000CC"/>
      <name val="Trebuchet MS"/>
      <family val="2"/>
    </font>
    <font>
      <sz val="11"/>
      <color rgb="FFFF0000"/>
      <name val="Trebuchet MS"/>
      <family val="2"/>
    </font>
    <font>
      <sz val="12"/>
      <color theme="0" tint="-0.499984740745262"/>
      <name val="Trebuchet MS"/>
      <family val="2"/>
    </font>
    <font>
      <sz val="11"/>
      <color theme="0" tint="-0.499984740745262"/>
      <name val="Trebuchet MS"/>
      <family val="2"/>
    </font>
    <font>
      <vertAlign val="superscript"/>
      <sz val="12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5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33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0" borderId="16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/>
    <xf numFmtId="0" fontId="17" fillId="0" borderId="13" xfId="0" applyFont="1" applyBorder="1" applyAlignment="1">
      <alignment horizontal="right"/>
    </xf>
    <xf numFmtId="1" fontId="3" fillId="0" borderId="0" xfId="0" applyNumberFormat="1" applyFont="1"/>
    <xf numFmtId="1" fontId="16" fillId="0" borderId="0" xfId="0" applyNumberFormat="1" applyFont="1"/>
    <xf numFmtId="1" fontId="11" fillId="0" borderId="8" xfId="0" applyNumberFormat="1" applyFont="1" applyBorder="1" applyAlignment="1">
      <alignment horizontal="center" vertical="center"/>
    </xf>
    <xf numFmtId="173" fontId="17" fillId="0" borderId="13" xfId="41" applyNumberFormat="1" applyFont="1" applyFill="1" applyBorder="1" applyAlignment="1">
      <alignment horizontal="right" vertical="center"/>
    </xf>
    <xf numFmtId="0" fontId="18" fillId="0" borderId="0" xfId="0" applyFont="1"/>
    <xf numFmtId="14" fontId="17" fillId="0" borderId="13" xfId="0" applyNumberFormat="1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9" fillId="0" borderId="0" xfId="0" applyFont="1"/>
    <xf numFmtId="0" fontId="18" fillId="2" borderId="0" xfId="0" applyFont="1" applyFill="1"/>
    <xf numFmtId="172" fontId="17" fillId="2" borderId="0" xfId="41" applyNumberFormat="1" applyFont="1" applyFill="1" applyBorder="1" applyAlignment="1">
      <alignment horizontal="left"/>
    </xf>
    <xf numFmtId="172" fontId="17" fillId="2" borderId="0" xfId="41" applyNumberFormat="1" applyFont="1" applyFill="1" applyBorder="1" applyAlignment="1">
      <alignment horizontal="right"/>
    </xf>
    <xf numFmtId="172" fontId="17" fillId="0" borderId="0" xfId="41" applyNumberFormat="1" applyFont="1" applyBorder="1" applyAlignment="1">
      <alignment horizontal="right"/>
    </xf>
    <xf numFmtId="0" fontId="11" fillId="0" borderId="13" xfId="0" applyFont="1" applyBorder="1"/>
    <xf numFmtId="14" fontId="11" fillId="0" borderId="13" xfId="0" applyNumberFormat="1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49" fontId="11" fillId="0" borderId="15" xfId="0" applyNumberFormat="1" applyFont="1" applyBorder="1" applyAlignment="1">
      <alignment horizontal="right"/>
    </xf>
    <xf numFmtId="0" fontId="11" fillId="0" borderId="13" xfId="43" applyNumberFormat="1" applyFont="1" applyFill="1" applyBorder="1" applyAlignment="1">
      <alignment horizontal="right"/>
    </xf>
    <xf numFmtId="172" fontId="11" fillId="0" borderId="13" xfId="43" applyNumberFormat="1" applyFont="1" applyBorder="1" applyAlignment="1">
      <alignment horizontal="right"/>
    </xf>
    <xf numFmtId="14" fontId="11" fillId="0" borderId="13" xfId="0" quotePrefix="1" applyNumberFormat="1" applyFont="1" applyBorder="1" applyAlignment="1">
      <alignment horizontal="right"/>
    </xf>
    <xf numFmtId="14" fontId="17" fillId="0" borderId="13" xfId="0" quotePrefix="1" applyNumberFormat="1" applyFont="1" applyBorder="1" applyAlignment="1">
      <alignment horizontal="right"/>
    </xf>
    <xf numFmtId="0" fontId="2" fillId="0" borderId="0" xfId="0" applyFont="1" applyAlignment="1">
      <alignment horizontal="left" vertical="top"/>
    </xf>
    <xf numFmtId="0" fontId="11" fillId="0" borderId="13" xfId="0" quotePrefix="1" applyFont="1" applyBorder="1" applyAlignment="1">
      <alignment horizontal="right"/>
    </xf>
    <xf numFmtId="0" fontId="11" fillId="0" borderId="13" xfId="44" applyNumberFormat="1" applyFont="1" applyBorder="1" applyAlignment="1">
      <alignment horizontal="right"/>
    </xf>
    <xf numFmtId="0" fontId="17" fillId="0" borderId="13" xfId="0" quotePrefix="1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173" fontId="20" fillId="0" borderId="13" xfId="9" applyNumberFormat="1" applyFont="1" applyBorder="1" applyAlignment="1">
      <alignment horizontal="right"/>
    </xf>
    <xf numFmtId="173" fontId="17" fillId="0" borderId="13" xfId="9" applyNumberFormat="1" applyFont="1" applyBorder="1" applyAlignment="1">
      <alignment horizontal="right"/>
    </xf>
    <xf numFmtId="0" fontId="21" fillId="0" borderId="13" xfId="0" applyFont="1" applyBorder="1" applyAlignment="1">
      <alignment horizontal="right"/>
    </xf>
    <xf numFmtId="173" fontId="21" fillId="0" borderId="13" xfId="45" applyNumberFormat="1" applyFont="1" applyBorder="1" applyAlignment="1">
      <alignment horizontal="right"/>
    </xf>
    <xf numFmtId="173" fontId="20" fillId="0" borderId="13" xfId="45" applyNumberFormat="1" applyFont="1" applyBorder="1" applyAlignment="1">
      <alignment horizontal="right"/>
    </xf>
    <xf numFmtId="172" fontId="11" fillId="0" borderId="13" xfId="44" applyNumberFormat="1" applyFont="1" applyBorder="1" applyAlignment="1">
      <alignment horizontal="right"/>
    </xf>
    <xf numFmtId="172" fontId="11" fillId="0" borderId="9" xfId="44" applyNumberFormat="1" applyFont="1" applyBorder="1" applyAlignment="1">
      <alignment horizontal="right"/>
    </xf>
    <xf numFmtId="172" fontId="17" fillId="0" borderId="13" xfId="44" applyNumberFormat="1" applyFont="1" applyBorder="1" applyAlignment="1">
      <alignment horizontal="right"/>
    </xf>
    <xf numFmtId="172" fontId="17" fillId="0" borderId="13" xfId="9" applyNumberFormat="1" applyFont="1" applyBorder="1" applyAlignment="1">
      <alignment horizontal="right"/>
    </xf>
    <xf numFmtId="172" fontId="17" fillId="0" borderId="13" xfId="9" applyNumberFormat="1" applyFont="1" applyFill="1" applyBorder="1" applyAlignment="1">
      <alignment horizontal="right"/>
    </xf>
    <xf numFmtId="172" fontId="17" fillId="0" borderId="13" xfId="45" applyNumberFormat="1" applyFont="1" applyBorder="1" applyAlignment="1">
      <alignment horizontal="right"/>
    </xf>
    <xf numFmtId="175" fontId="11" fillId="0" borderId="13" xfId="44" applyNumberFormat="1" applyFont="1" applyBorder="1" applyAlignment="1">
      <alignment horizontal="right"/>
    </xf>
    <xf numFmtId="173" fontId="11" fillId="0" borderId="13" xfId="46" applyNumberFormat="1" applyFont="1" applyBorder="1" applyAlignment="1">
      <alignment horizontal="right"/>
    </xf>
    <xf numFmtId="173" fontId="11" fillId="0" borderId="13" xfId="46" applyNumberFormat="1" applyFont="1" applyFill="1" applyBorder="1" applyAlignment="1">
      <alignment horizontal="right"/>
    </xf>
    <xf numFmtId="173" fontId="11" fillId="0" borderId="13" xfId="44" applyNumberFormat="1" applyFont="1" applyBorder="1" applyAlignment="1">
      <alignment horizontal="right"/>
    </xf>
    <xf numFmtId="2" fontId="11" fillId="0" borderId="13" xfId="46" applyNumberFormat="1" applyFont="1" applyBorder="1" applyAlignment="1">
      <alignment horizontal="right"/>
    </xf>
    <xf numFmtId="2" fontId="11" fillId="0" borderId="13" xfId="46" applyNumberFormat="1" applyFont="1" applyFill="1" applyBorder="1" applyAlignment="1">
      <alignment horizontal="right"/>
    </xf>
    <xf numFmtId="2" fontId="11" fillId="0" borderId="13" xfId="44" applyNumberFormat="1" applyFont="1" applyBorder="1" applyAlignment="1">
      <alignment horizontal="right"/>
    </xf>
    <xf numFmtId="173" fontId="11" fillId="0" borderId="9" xfId="44" applyNumberFormat="1" applyFont="1" applyBorder="1" applyAlignment="1">
      <alignment horizontal="right"/>
    </xf>
    <xf numFmtId="0" fontId="11" fillId="2" borderId="13" xfId="0" applyFont="1" applyFill="1" applyBorder="1"/>
    <xf numFmtId="14" fontId="11" fillId="2" borderId="13" xfId="0" applyNumberFormat="1" applyFont="1" applyFill="1" applyBorder="1" applyAlignment="1">
      <alignment horizontal="right"/>
    </xf>
    <xf numFmtId="0" fontId="11" fillId="2" borderId="13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172" fontId="11" fillId="2" borderId="13" xfId="44" applyNumberFormat="1" applyFont="1" applyFill="1" applyBorder="1" applyAlignment="1">
      <alignment horizontal="right"/>
    </xf>
    <xf numFmtId="175" fontId="11" fillId="2" borderId="13" xfId="44" applyNumberFormat="1" applyFont="1" applyFill="1" applyBorder="1" applyAlignment="1">
      <alignment horizontal="right"/>
    </xf>
    <xf numFmtId="0" fontId="17" fillId="0" borderId="13" xfId="0" applyFont="1" applyBorder="1"/>
    <xf numFmtId="172" fontId="17" fillId="0" borderId="9" xfId="44" applyNumberFormat="1" applyFont="1" applyBorder="1" applyAlignment="1">
      <alignment horizontal="right"/>
    </xf>
    <xf numFmtId="175" fontId="17" fillId="0" borderId="13" xfId="44" applyNumberFormat="1" applyFont="1" applyBorder="1" applyAlignment="1">
      <alignment horizontal="right"/>
    </xf>
    <xf numFmtId="43" fontId="17" fillId="0" borderId="13" xfId="41" applyFont="1" applyFill="1" applyBorder="1" applyAlignment="1">
      <alignment horizontal="right" vertical="center"/>
    </xf>
    <xf numFmtId="0" fontId="22" fillId="0" borderId="0" xfId="0" applyFont="1"/>
    <xf numFmtId="173" fontId="17" fillId="0" borderId="13" xfId="44" applyNumberFormat="1" applyFont="1" applyFill="1" applyBorder="1" applyAlignment="1">
      <alignment horizontal="right" vertical="center"/>
    </xf>
    <xf numFmtId="0" fontId="1" fillId="0" borderId="0" xfId="0" applyFont="1"/>
    <xf numFmtId="175" fontId="11" fillId="0" borderId="13" xfId="44" applyNumberFormat="1" applyFont="1" applyFill="1" applyBorder="1" applyAlignment="1">
      <alignment horizontal="right"/>
    </xf>
    <xf numFmtId="173" fontId="17" fillId="2" borderId="13" xfId="41" applyNumberFormat="1" applyFont="1" applyFill="1" applyBorder="1" applyAlignment="1">
      <alignment horizontal="right" vertical="center"/>
    </xf>
    <xf numFmtId="49" fontId="11" fillId="2" borderId="15" xfId="0" applyNumberFormat="1" applyFont="1" applyFill="1" applyBorder="1" applyAlignment="1">
      <alignment horizontal="right"/>
    </xf>
    <xf numFmtId="172" fontId="11" fillId="2" borderId="13" xfId="58" applyNumberFormat="1" applyFont="1" applyFill="1" applyBorder="1" applyAlignment="1">
      <alignment horizontal="right"/>
    </xf>
    <xf numFmtId="0" fontId="11" fillId="0" borderId="13" xfId="0" applyFont="1" applyBorder="1" applyAlignment="1" applyProtection="1">
      <alignment horizontal="right"/>
      <protection locked="0"/>
    </xf>
    <xf numFmtId="172" fontId="11" fillId="0" borderId="13" xfId="58" applyNumberFormat="1" applyFont="1" applyBorder="1" applyAlignment="1" applyProtection="1">
      <alignment horizontal="right"/>
      <protection locked="0"/>
    </xf>
    <xf numFmtId="172" fontId="11" fillId="0" borderId="9" xfId="58" applyNumberFormat="1" applyFont="1" applyBorder="1" applyAlignment="1" applyProtection="1">
      <alignment horizontal="right"/>
      <protection locked="0"/>
    </xf>
    <xf numFmtId="172" fontId="11" fillId="0" borderId="13" xfId="44" applyNumberFormat="1" applyFont="1" applyFill="1" applyBorder="1" applyAlignment="1">
      <alignment horizontal="right"/>
    </xf>
    <xf numFmtId="172" fontId="11" fillId="0" borderId="9" xfId="44" applyNumberFormat="1" applyFont="1" applyFill="1" applyBorder="1" applyAlignment="1">
      <alignment horizontal="right"/>
    </xf>
    <xf numFmtId="2" fontId="11" fillId="0" borderId="9" xfId="46" applyNumberFormat="1" applyFont="1" applyFill="1" applyBorder="1" applyAlignment="1">
      <alignment horizontal="right"/>
    </xf>
    <xf numFmtId="1" fontId="11" fillId="0" borderId="13" xfId="0" applyNumberFormat="1" applyFont="1" applyBorder="1" applyAlignment="1">
      <alignment horizontal="right"/>
    </xf>
    <xf numFmtId="2" fontId="11" fillId="0" borderId="13" xfId="44" applyNumberFormat="1" applyFont="1" applyFill="1" applyBorder="1" applyAlignment="1">
      <alignment horizontal="right"/>
    </xf>
    <xf numFmtId="0" fontId="11" fillId="0" borderId="13" xfId="44" applyNumberFormat="1" applyFont="1" applyFill="1" applyBorder="1" applyAlignment="1">
      <alignment horizontal="right"/>
    </xf>
    <xf numFmtId="0" fontId="11" fillId="0" borderId="9" xfId="44" applyNumberFormat="1" applyFont="1" applyFill="1" applyBorder="1" applyAlignment="1">
      <alignment horizontal="right"/>
    </xf>
    <xf numFmtId="2" fontId="11" fillId="0" borderId="9" xfId="44" applyNumberFormat="1" applyFont="1" applyFill="1" applyBorder="1" applyAlignment="1">
      <alignment horizontal="right"/>
    </xf>
    <xf numFmtId="172" fontId="11" fillId="0" borderId="13" xfId="58" applyNumberFormat="1" applyFont="1" applyFill="1" applyBorder="1" applyAlignment="1">
      <alignment horizontal="right"/>
    </xf>
    <xf numFmtId="172" fontId="11" fillId="0" borderId="9" xfId="43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top"/>
    </xf>
    <xf numFmtId="3" fontId="11" fillId="0" borderId="13" xfId="44" applyNumberFormat="1" applyFont="1" applyBorder="1" applyAlignment="1">
      <alignment horizontal="right"/>
    </xf>
    <xf numFmtId="172" fontId="11" fillId="2" borderId="9" xfId="44" applyNumberFormat="1" applyFont="1" applyFill="1" applyBorder="1" applyAlignment="1">
      <alignment horizontal="right"/>
    </xf>
    <xf numFmtId="172" fontId="17" fillId="2" borderId="13" xfId="41" applyNumberFormat="1" applyFont="1" applyFill="1" applyBorder="1" applyAlignment="1">
      <alignment horizontal="right" vertical="center"/>
    </xf>
    <xf numFmtId="0" fontId="23" fillId="0" borderId="13" xfId="0" applyFont="1" applyBorder="1"/>
    <xf numFmtId="14" fontId="23" fillId="0" borderId="13" xfId="0" applyNumberFormat="1" applyFont="1" applyBorder="1" applyAlignment="1">
      <alignment horizontal="right"/>
    </xf>
    <xf numFmtId="0" fontId="23" fillId="0" borderId="13" xfId="0" applyFont="1" applyBorder="1" applyAlignment="1">
      <alignment horizontal="right"/>
    </xf>
    <xf numFmtId="49" fontId="23" fillId="0" borderId="15" xfId="0" applyNumberFormat="1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172" fontId="23" fillId="0" borderId="13" xfId="44" applyNumberFormat="1" applyFont="1" applyBorder="1" applyAlignment="1">
      <alignment horizontal="right"/>
    </xf>
    <xf numFmtId="172" fontId="23" fillId="0" borderId="13" xfId="44" applyNumberFormat="1" applyFont="1" applyFill="1" applyBorder="1" applyAlignment="1">
      <alignment horizontal="right"/>
    </xf>
    <xf numFmtId="172" fontId="23" fillId="0" borderId="9" xfId="44" applyNumberFormat="1" applyFont="1" applyFill="1" applyBorder="1" applyAlignment="1">
      <alignment horizontal="right"/>
    </xf>
    <xf numFmtId="175" fontId="23" fillId="0" borderId="13" xfId="44" applyNumberFormat="1" applyFont="1" applyFill="1" applyBorder="1" applyAlignment="1">
      <alignment horizontal="right"/>
    </xf>
    <xf numFmtId="173" fontId="23" fillId="0" borderId="13" xfId="4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24" fillId="0" borderId="0" xfId="0" applyFont="1"/>
    <xf numFmtId="172" fontId="11" fillId="0" borderId="13" xfId="43" applyNumberFormat="1" applyFont="1" applyFill="1" applyBorder="1" applyAlignment="1">
      <alignment horizontal="right"/>
    </xf>
    <xf numFmtId="173" fontId="11" fillId="2" borderId="13" xfId="43" applyNumberFormat="1" applyFont="1" applyFill="1" applyBorder="1" applyAlignment="1">
      <alignment horizontal="right"/>
    </xf>
    <xf numFmtId="0" fontId="23" fillId="2" borderId="13" xfId="0" applyFont="1" applyFill="1" applyBorder="1" applyAlignment="1">
      <alignment horizontal="right"/>
    </xf>
    <xf numFmtId="172" fontId="23" fillId="2" borderId="9" xfId="44" applyNumberFormat="1" applyFont="1" applyFill="1" applyBorder="1" applyAlignment="1">
      <alignment horizontal="right"/>
    </xf>
    <xf numFmtId="175" fontId="23" fillId="2" borderId="13" xfId="44" applyNumberFormat="1" applyFont="1" applyFill="1" applyBorder="1" applyAlignment="1">
      <alignment horizontal="right"/>
    </xf>
    <xf numFmtId="173" fontId="23" fillId="2" borderId="13" xfId="41" applyNumberFormat="1" applyFont="1" applyFill="1" applyBorder="1" applyAlignment="1">
      <alignment horizontal="right" vertical="center"/>
    </xf>
    <xf numFmtId="172" fontId="11" fillId="2" borderId="9" xfId="58" applyNumberFormat="1" applyFont="1" applyFill="1" applyBorder="1" applyAlignment="1">
      <alignment horizontal="right"/>
    </xf>
    <xf numFmtId="175" fontId="11" fillId="2" borderId="13" xfId="58" applyNumberFormat="1" applyFont="1" applyFill="1" applyBorder="1" applyAlignment="1">
      <alignment horizontal="right"/>
    </xf>
    <xf numFmtId="173" fontId="17" fillId="2" borderId="13" xfId="55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75">
    <cellStyle name="Comma" xfId="41" builtinId="3"/>
    <cellStyle name="Comma [0] 2" xfId="15" xr:uid="{00000000-0005-0000-0000-000000000000}"/>
    <cellStyle name="Comma 10" xfId="30" xr:uid="{00000000-0005-0000-0000-00004C000000}"/>
    <cellStyle name="Comma 11" xfId="31" xr:uid="{00000000-0005-0000-0000-00004D000000}"/>
    <cellStyle name="Comma 12" xfId="32" xr:uid="{00000000-0005-0000-0000-00004E000000}"/>
    <cellStyle name="Comma 12 2" xfId="51" xr:uid="{BA8A89FB-6B14-46DB-9ACF-DAE173892DEC}"/>
    <cellStyle name="Comma 12 3" xfId="65" xr:uid="{8A0423DF-4952-4E1C-8D33-AFB4914E3EC6}"/>
    <cellStyle name="Comma 13" xfId="36" xr:uid="{00000000-0005-0000-0000-000052000000}"/>
    <cellStyle name="Comma 14" xfId="37" xr:uid="{00000000-0005-0000-0000-000053000000}"/>
    <cellStyle name="Comma 15" xfId="38" xr:uid="{00000000-0005-0000-0000-000054000000}"/>
    <cellStyle name="Comma 16" xfId="39" xr:uid="{6B8B39EA-0E90-4C9B-A48E-A0FD21A213EA}"/>
    <cellStyle name="Comma 17" xfId="40" xr:uid="{AABE2E2B-BF25-4557-935B-C87C75FCED5F}"/>
    <cellStyle name="Comma 18" xfId="55" xr:uid="{59E43FAC-B0F3-482C-8280-F15CF83C6161}"/>
    <cellStyle name="Comma 19" xfId="69" xr:uid="{E8BB3FCB-4A74-4CEA-8296-4C95E31B5426}"/>
    <cellStyle name="Comma 2" xfId="1" xr:uid="{00000000-0005-0000-0000-000001000000}"/>
    <cellStyle name="Comma 2 2" xfId="10" xr:uid="{00000000-0005-0000-0000-000002000000}"/>
    <cellStyle name="Comma 2 2 2" xfId="26" xr:uid="{00000000-0005-0000-0000-000003000000}"/>
    <cellStyle name="Comma 2 2 2 2" xfId="49" xr:uid="{12AE5B97-BB31-4220-8658-158CF2EA9607}"/>
    <cellStyle name="Comma 2 2 2 3" xfId="63" xr:uid="{D5C11365-E2C0-469B-A3D6-CD3AB4F7E512}"/>
    <cellStyle name="Comma 2 2 3" xfId="28" xr:uid="{00000000-0005-0000-0000-000004000000}"/>
    <cellStyle name="Comma 2 2 3 2" xfId="50" xr:uid="{C9C98673-11BF-42C4-B9C5-9072EDF33FBA}"/>
    <cellStyle name="Comma 2 2 3 3" xfId="64" xr:uid="{B4598761-BFB4-4541-8B25-6CCCAD38394F}"/>
    <cellStyle name="Comma 2 2 4" xfId="25" xr:uid="{00000000-0005-0000-0000-000002000000}"/>
    <cellStyle name="Comma 2 2 4 2" xfId="48" xr:uid="{2E9A726B-3B14-4FCE-B059-E88E43CDF20A}"/>
    <cellStyle name="Comma 2 2 4 3" xfId="62" xr:uid="{6B851F17-6206-45F5-BEB0-0F195D393775}"/>
    <cellStyle name="Comma 2 3" xfId="12" xr:uid="{00000000-0005-0000-0000-000003000000}"/>
    <cellStyle name="Comma 2 4" xfId="34" xr:uid="{00000000-0005-0000-0000-000001000000}"/>
    <cellStyle name="Comma 2 4 2" xfId="53" xr:uid="{9A86F741-5A96-4EC1-BFE5-849C8B038DE8}"/>
    <cellStyle name="Comma 2 4 3" xfId="67" xr:uid="{C9F5F4A2-F8CB-4544-95CB-ADABB7EA33FD}"/>
    <cellStyle name="Comma 20" xfId="74" xr:uid="{5B446888-8678-457F-9507-0E930BCEF911}"/>
    <cellStyle name="Comma 26" xfId="42" xr:uid="{934A105F-7C07-4ADE-9CF0-371F43E2A593}"/>
    <cellStyle name="Comma 26 2" xfId="56" xr:uid="{B4BD3BA0-7525-4407-8328-3677E08792EF}"/>
    <cellStyle name="Comma 3" xfId="9" xr:uid="{00000000-0005-0000-0000-000004000000}"/>
    <cellStyle name="Comma 3 2" xfId="11" xr:uid="{00000000-0005-0000-0000-000005000000}"/>
    <cellStyle name="Comma 3 3" xfId="23" xr:uid="{00000000-0005-0000-0000-000005000000}"/>
    <cellStyle name="Comma 3 4" xfId="35" xr:uid="{00000000-0005-0000-0000-000002000000}"/>
    <cellStyle name="Comma 3 4 2" xfId="54" xr:uid="{5E82BA11-5730-4EEC-BA92-D9C818C3AA79}"/>
    <cellStyle name="Comma 3 4 3" xfId="68" xr:uid="{2258F610-1612-4FDA-A32B-BDAB93AA0B55}"/>
    <cellStyle name="Comma 3 5" xfId="45" xr:uid="{D97F2B82-3C7B-43EF-A3EA-76097068E746}"/>
    <cellStyle name="Comma 3 5 2" xfId="59" xr:uid="{B60E6C8A-3718-4D2C-9120-0082F0BE2244}"/>
    <cellStyle name="Comma 3 5 3" xfId="71" xr:uid="{49D0D595-09FE-4B30-86D0-76F678355208}"/>
    <cellStyle name="Comma 36" xfId="44" xr:uid="{5E081E0E-3124-4BAC-809C-A261D0C06D75}"/>
    <cellStyle name="Comma 36 2" xfId="58" xr:uid="{EECF4D37-B6D7-4E5C-8ED0-C611AFC8895F}"/>
    <cellStyle name="Comma 4" xfId="16" xr:uid="{00000000-0005-0000-0000-00003E000000}"/>
    <cellStyle name="Comma 4 2" xfId="33" xr:uid="{00000000-0005-0000-0000-000003000000}"/>
    <cellStyle name="Comma 4 2 2" xfId="52" xr:uid="{58460D83-C11E-4800-B403-E2EABC69207B}"/>
    <cellStyle name="Comma 4 2 3" xfId="66" xr:uid="{20112836-FB46-4DD8-88DD-9B5D1742F072}"/>
    <cellStyle name="Comma 5" xfId="17" xr:uid="{00000000-0005-0000-0000-00003F000000}"/>
    <cellStyle name="Comma 54" xfId="43" xr:uid="{F09C72E2-7EF8-42E7-B352-951E2B16F602}"/>
    <cellStyle name="Comma 54 2" xfId="57" xr:uid="{FC5EE782-7D3E-4EE4-93AF-55784C64F667}"/>
    <cellStyle name="Comma 54 3" xfId="70" xr:uid="{CC6B3EBB-FB3B-4C44-AB88-32C877B82065}"/>
    <cellStyle name="Comma 6" xfId="18" xr:uid="{00000000-0005-0000-0000-000040000000}"/>
    <cellStyle name="Comma 7" xfId="19" xr:uid="{00000000-0005-0000-0000-000042000000}"/>
    <cellStyle name="Comma 7 2" xfId="47" xr:uid="{207455EB-1EFF-4B57-B09F-BCF0D2B714CB}"/>
    <cellStyle name="Comma 7 3" xfId="61" xr:uid="{FF8815EB-4AB4-46C3-AD68-6E3A23D3B9EC}"/>
    <cellStyle name="Comma 8" xfId="20" xr:uid="{00000000-0005-0000-0000-000042000000}"/>
    <cellStyle name="Comma 9" xfId="29" xr:uid="{00000000-0005-0000-0000-00004B000000}"/>
    <cellStyle name="Currency 2" xfId="22" xr:uid="{00000000-0005-0000-0000-000006000000}"/>
    <cellStyle name="Currency 3" xfId="24" xr:uid="{00000000-0005-0000-0000-000007000000}"/>
    <cellStyle name="Komma 2" xfId="46" xr:uid="{6A5E62DD-D867-43FE-8097-4EEE0507F672}"/>
    <cellStyle name="Komma 2 2" xfId="60" xr:uid="{36BF4599-11B2-4BFE-80AA-CE889CF90F83}"/>
    <cellStyle name="Komma 2 3" xfId="72" xr:uid="{07A5D241-E525-4424-B5F6-E61E7FE9D3C1}"/>
    <cellStyle name="Normal" xfId="0" builtinId="0"/>
    <cellStyle name="Normal 2" xfId="2" xr:uid="{00000000-0005-0000-0000-000007000000}"/>
    <cellStyle name="Normal 207" xfId="21" xr:uid="{00000000-0005-0000-0000-00000A000000}"/>
    <cellStyle name="Normal 3" xfId="4" xr:uid="{00000000-0005-0000-0000-000008000000}"/>
    <cellStyle name="Normal 3 2" xfId="27" xr:uid="{00000000-0005-0000-0000-00000B000000}"/>
    <cellStyle name="Normal 4" xfId="5" xr:uid="{00000000-0005-0000-0000-000009000000}"/>
    <cellStyle name="Normal 5" xfId="6" xr:uid="{00000000-0005-0000-0000-00000A000000}"/>
    <cellStyle name="Normal 6" xfId="7" xr:uid="{00000000-0005-0000-0000-00000B000000}"/>
    <cellStyle name="Normal 7" xfId="3" xr:uid="{00000000-0005-0000-0000-00000C000000}"/>
    <cellStyle name="Normal 7 2" xfId="8" xr:uid="{00000000-0005-0000-0000-00000D000000}"/>
    <cellStyle name="Normální 2" xfId="73" xr:uid="{73758853-7219-4AD3-8C83-3776C1214DBC}"/>
    <cellStyle name="Percent 2" xfId="14" xr:uid="{00000000-0005-0000-0000-00000E000000}"/>
    <cellStyle name="Percent 3" xfId="13" xr:uid="{00000000-0005-0000-0000-00000F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3" defaultTableStyle="TableStyleMedium2" defaultPivotStyle="PivotStyleLight16">
    <tableStyle name="PivotTable Style 1" table="0" count="0" xr9:uid="{BE74FA57-A137-48A3-995C-4CC05619A7C0}"/>
    <tableStyle name="PivotTable Style 2" table="0" count="0" xr9:uid="{8F37EC07-EBA8-4564-B3EA-442AC869FF34}"/>
    <tableStyle name="Table Style 1" pivot="0" count="0" xr9:uid="{BB5060B6-484B-42C1-BD74-DD691C333A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83364</xdr:rowOff>
    </xdr:from>
    <xdr:to>
      <xdr:col>1</xdr:col>
      <xdr:colOff>208788</xdr:colOff>
      <xdr:row>3</xdr:row>
      <xdr:rowOff>171252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667" y="83364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84433</xdr:rowOff>
    </xdr:from>
    <xdr:to>
      <xdr:col>1</xdr:col>
      <xdr:colOff>388711</xdr:colOff>
      <xdr:row>3</xdr:row>
      <xdr:rowOff>172199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910B3-8E23-4430-BED5-881D531B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970" y="84433"/>
          <a:ext cx="2405743" cy="70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5"/>
  <sheetViews>
    <sheetView showGridLines="0" tabSelected="1" zoomScale="60" zoomScaleNormal="60" workbookViewId="0">
      <pane xSplit="6" ySplit="10" topLeftCell="G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.28515625" defaultRowHeight="18" x14ac:dyDescent="0.35"/>
  <cols>
    <col min="1" max="1" width="31.28515625" style="12" customWidth="1"/>
    <col min="2" max="2" width="15" style="1" customWidth="1"/>
    <col min="3" max="3" width="21.28515625" style="1" customWidth="1"/>
    <col min="4" max="4" width="13.42578125" style="1" bestFit="1" customWidth="1"/>
    <col min="5" max="5" width="20" style="14" customWidth="1"/>
    <col min="6" max="6" width="44.140625" style="14" customWidth="1"/>
    <col min="7" max="7" width="8.85546875" style="16" customWidth="1"/>
    <col min="8" max="8" width="7.140625" style="14" customWidth="1"/>
    <col min="9" max="9" width="19" style="14" bestFit="1" customWidth="1"/>
    <col min="10" max="11" width="24.7109375" style="14" bestFit="1" customWidth="1"/>
    <col min="12" max="12" width="56.140625" style="14" customWidth="1"/>
    <col min="13" max="13" width="20" style="14" bestFit="1" customWidth="1"/>
    <col min="14" max="14" width="17.140625" style="14" customWidth="1"/>
    <col min="15" max="15" width="17.7109375" style="14" bestFit="1" customWidth="1"/>
    <col min="16" max="16" width="25.85546875" style="14" customWidth="1"/>
    <col min="17" max="17" width="22.140625" style="14" bestFit="1" customWidth="1"/>
    <col min="18" max="18" width="23.85546875" style="14" bestFit="1" customWidth="1"/>
    <col min="19" max="19" width="24" style="14" customWidth="1"/>
    <col min="20" max="21" width="22.140625" style="1" customWidth="1"/>
    <col min="22" max="27" width="22.140625" customWidth="1"/>
    <col min="28" max="16384" width="9.28515625" style="1"/>
  </cols>
  <sheetData>
    <row r="1" spans="1:27" x14ac:dyDescent="0.35">
      <c r="A1" s="11"/>
      <c r="V1" s="1"/>
      <c r="W1" s="1"/>
      <c r="X1" s="1"/>
      <c r="Y1" s="1"/>
      <c r="Z1" s="1"/>
      <c r="AA1" s="1"/>
    </row>
    <row r="2" spans="1:27" x14ac:dyDescent="0.35">
      <c r="V2" s="1"/>
      <c r="W2" s="1"/>
      <c r="X2" s="1"/>
      <c r="Y2" s="1"/>
      <c r="Z2" s="1"/>
      <c r="AA2" s="1"/>
    </row>
    <row r="3" spans="1:27" x14ac:dyDescent="0.35">
      <c r="V3" s="1"/>
      <c r="W3" s="1"/>
      <c r="X3" s="1"/>
      <c r="Y3" s="1"/>
      <c r="Z3" s="1"/>
      <c r="AA3" s="1"/>
    </row>
    <row r="4" spans="1:27" x14ac:dyDescent="0.35">
      <c r="V4" s="1"/>
      <c r="W4" s="1"/>
      <c r="X4" s="1"/>
      <c r="Y4" s="1"/>
      <c r="Z4" s="1"/>
      <c r="AA4" s="1"/>
    </row>
    <row r="5" spans="1:27" x14ac:dyDescent="0.35">
      <c r="V5" s="1"/>
      <c r="W5" s="1"/>
      <c r="X5" s="1"/>
      <c r="Y5" s="1"/>
      <c r="Z5" s="1"/>
      <c r="AA5" s="1"/>
    </row>
    <row r="6" spans="1:27" s="5" customFormat="1" ht="27.75" x14ac:dyDescent="0.45">
      <c r="A6" s="13" t="s">
        <v>19</v>
      </c>
      <c r="G6" s="17"/>
    </row>
    <row r="7" spans="1:27" ht="18.75" thickBot="1" x14ac:dyDescent="0.4">
      <c r="V7" s="10"/>
      <c r="W7" s="10"/>
      <c r="X7" s="10"/>
      <c r="Y7" s="10"/>
      <c r="Z7" s="10"/>
      <c r="AA7" s="10"/>
    </row>
    <row r="8" spans="1:27" ht="18.75" thickBot="1" x14ac:dyDescent="0.4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30"/>
      <c r="Q8" s="119" t="s">
        <v>16</v>
      </c>
      <c r="R8" s="127"/>
      <c r="S8" s="120"/>
      <c r="T8" s="119" t="s">
        <v>1707</v>
      </c>
      <c r="U8" s="120"/>
      <c r="V8" s="119" t="s">
        <v>1708</v>
      </c>
      <c r="W8" s="120"/>
      <c r="X8" s="119" t="s">
        <v>1709</v>
      </c>
      <c r="Y8" s="120"/>
      <c r="Z8" s="127" t="s">
        <v>1710</v>
      </c>
      <c r="AA8" s="120"/>
    </row>
    <row r="9" spans="1:27" ht="20.25" customHeight="1" x14ac:dyDescent="0.3">
      <c r="A9" s="123" t="s">
        <v>18</v>
      </c>
      <c r="B9" s="123" t="s">
        <v>0</v>
      </c>
      <c r="C9" s="123" t="s">
        <v>1</v>
      </c>
      <c r="D9" s="123" t="s">
        <v>11</v>
      </c>
      <c r="E9" s="123" t="s">
        <v>1739</v>
      </c>
      <c r="F9" s="131" t="s">
        <v>2</v>
      </c>
      <c r="G9" s="116" t="s">
        <v>3</v>
      </c>
      <c r="H9" s="117"/>
      <c r="I9" s="118"/>
      <c r="J9" s="116" t="s">
        <v>4</v>
      </c>
      <c r="K9" s="117"/>
      <c r="L9" s="118"/>
      <c r="M9" s="123" t="s">
        <v>12</v>
      </c>
      <c r="N9" s="131" t="s">
        <v>5</v>
      </c>
      <c r="O9" s="131" t="s">
        <v>6</v>
      </c>
      <c r="P9" s="123" t="s">
        <v>17</v>
      </c>
      <c r="Q9" s="123" t="s">
        <v>13</v>
      </c>
      <c r="R9" s="123" t="s">
        <v>14</v>
      </c>
      <c r="S9" s="123" t="s">
        <v>15</v>
      </c>
      <c r="T9" s="121">
        <v>2021</v>
      </c>
      <c r="U9" s="125">
        <v>2022</v>
      </c>
      <c r="V9" s="121">
        <v>2021</v>
      </c>
      <c r="W9" s="125">
        <v>2022</v>
      </c>
      <c r="X9" s="121">
        <v>2021</v>
      </c>
      <c r="Y9" s="125">
        <v>2022</v>
      </c>
      <c r="Z9" s="121">
        <v>2021</v>
      </c>
      <c r="AA9" s="125">
        <v>2022</v>
      </c>
    </row>
    <row r="10" spans="1:27" ht="33.75" customHeight="1" thickBot="1" x14ac:dyDescent="0.35">
      <c r="A10" s="124"/>
      <c r="B10" s="124"/>
      <c r="C10" s="124"/>
      <c r="D10" s="124"/>
      <c r="E10" s="124"/>
      <c r="F10" s="132"/>
      <c r="G10" s="18" t="s">
        <v>7</v>
      </c>
      <c r="H10" s="7" t="s">
        <v>8</v>
      </c>
      <c r="I10" s="9" t="s">
        <v>9</v>
      </c>
      <c r="J10" s="6" t="s">
        <v>7</v>
      </c>
      <c r="K10" s="7" t="s">
        <v>8</v>
      </c>
      <c r="L10" s="8" t="s">
        <v>9</v>
      </c>
      <c r="M10" s="124"/>
      <c r="N10" s="132"/>
      <c r="O10" s="132"/>
      <c r="P10" s="124"/>
      <c r="Q10" s="124"/>
      <c r="R10" s="124"/>
      <c r="S10" s="124"/>
      <c r="T10" s="122"/>
      <c r="U10" s="126"/>
      <c r="V10" s="122"/>
      <c r="W10" s="126"/>
      <c r="X10" s="122"/>
      <c r="Y10" s="126"/>
      <c r="Z10" s="122"/>
      <c r="AA10" s="126"/>
    </row>
    <row r="11" spans="1:27" s="20" customFormat="1" x14ac:dyDescent="0.35">
      <c r="A11" s="28" t="s">
        <v>20</v>
      </c>
      <c r="B11" s="29">
        <v>44315</v>
      </c>
      <c r="C11" s="30" t="s">
        <v>21</v>
      </c>
      <c r="D11" s="30" t="s">
        <v>22</v>
      </c>
      <c r="E11" s="30"/>
      <c r="F11" s="30" t="s">
        <v>39</v>
      </c>
      <c r="G11" s="31">
        <v>30</v>
      </c>
      <c r="H11" s="31">
        <v>40</v>
      </c>
      <c r="I11" s="30">
        <v>5</v>
      </c>
      <c r="J11" s="30" t="s">
        <v>128</v>
      </c>
      <c r="K11" s="30" t="s">
        <v>128</v>
      </c>
      <c r="L11" s="30" t="s">
        <v>129</v>
      </c>
      <c r="M11" s="30" t="s">
        <v>173</v>
      </c>
      <c r="N11" s="30" t="s">
        <v>175</v>
      </c>
      <c r="O11" s="30" t="s">
        <v>176</v>
      </c>
      <c r="P11" s="47">
        <v>1765.4</v>
      </c>
      <c r="Q11" s="47">
        <v>0</v>
      </c>
      <c r="R11" s="47">
        <v>1483.1</v>
      </c>
      <c r="S11" s="48">
        <v>1483.1</v>
      </c>
      <c r="T11" s="53">
        <v>2576</v>
      </c>
      <c r="U11" s="53">
        <v>2500</v>
      </c>
      <c r="V11" s="19">
        <v>2639.7142857142858</v>
      </c>
      <c r="W11" s="19">
        <v>878</v>
      </c>
      <c r="X11" s="19">
        <v>461950</v>
      </c>
      <c r="Y11" s="19">
        <v>225629</v>
      </c>
      <c r="Z11" s="19">
        <v>939822</v>
      </c>
      <c r="AA11" s="19">
        <v>946700</v>
      </c>
    </row>
    <row r="12" spans="1:27" s="20" customFormat="1" x14ac:dyDescent="0.35">
      <c r="A12" s="28" t="s">
        <v>20</v>
      </c>
      <c r="B12" s="29">
        <v>44320</v>
      </c>
      <c r="C12" s="30" t="s">
        <v>21</v>
      </c>
      <c r="D12" s="30" t="s">
        <v>22</v>
      </c>
      <c r="E12" s="30"/>
      <c r="F12" s="30" t="s">
        <v>40</v>
      </c>
      <c r="G12" s="31">
        <v>60</v>
      </c>
      <c r="H12" s="31">
        <v>10</v>
      </c>
      <c r="I12" s="30">
        <v>1</v>
      </c>
      <c r="J12" s="30" t="s">
        <v>130</v>
      </c>
      <c r="K12" s="30" t="s">
        <v>130</v>
      </c>
      <c r="L12" s="30" t="s">
        <v>131</v>
      </c>
      <c r="M12" s="30" t="s">
        <v>173</v>
      </c>
      <c r="N12" s="30" t="s">
        <v>177</v>
      </c>
      <c r="O12" s="30" t="s">
        <v>178</v>
      </c>
      <c r="P12" s="47">
        <v>341.7</v>
      </c>
      <c r="Q12" s="81">
        <v>101.7</v>
      </c>
      <c r="R12" s="81">
        <v>0</v>
      </c>
      <c r="S12" s="82">
        <v>101.7</v>
      </c>
      <c r="T12" s="74">
        <v>74</v>
      </c>
      <c r="U12" s="74">
        <v>143</v>
      </c>
      <c r="V12" s="19">
        <v>128.25581395348837</v>
      </c>
      <c r="W12" s="19">
        <v>108</v>
      </c>
      <c r="X12" s="19">
        <v>22060</v>
      </c>
      <c r="Y12" s="19">
        <v>27760</v>
      </c>
      <c r="Z12" s="19">
        <v>39927</v>
      </c>
      <c r="AA12" s="19">
        <v>72886</v>
      </c>
    </row>
    <row r="13" spans="1:27" s="20" customFormat="1" x14ac:dyDescent="0.35">
      <c r="A13" s="28" t="s">
        <v>20</v>
      </c>
      <c r="B13" s="29">
        <v>44358</v>
      </c>
      <c r="C13" s="30" t="s">
        <v>21</v>
      </c>
      <c r="D13" s="30" t="s">
        <v>23</v>
      </c>
      <c r="E13" s="30"/>
      <c r="F13" s="30" t="s">
        <v>1333</v>
      </c>
      <c r="G13" s="31">
        <v>60</v>
      </c>
      <c r="H13" s="31">
        <v>10</v>
      </c>
      <c r="I13" s="30">
        <v>1</v>
      </c>
      <c r="J13" s="30" t="s">
        <v>130</v>
      </c>
      <c r="K13" s="30" t="s">
        <v>130</v>
      </c>
      <c r="L13" s="30" t="s">
        <v>131</v>
      </c>
      <c r="M13" s="30" t="s">
        <v>173</v>
      </c>
      <c r="N13" s="30" t="s">
        <v>179</v>
      </c>
      <c r="O13" s="30" t="s">
        <v>180</v>
      </c>
      <c r="P13" s="47">
        <v>228.4</v>
      </c>
      <c r="Q13" s="81">
        <v>30.5</v>
      </c>
      <c r="R13" s="81">
        <v>0</v>
      </c>
      <c r="S13" s="82">
        <v>30.5</v>
      </c>
      <c r="T13" s="74">
        <v>2103</v>
      </c>
      <c r="U13" s="74">
        <v>2683</v>
      </c>
      <c r="V13" s="19">
        <v>81.258741258741253</v>
      </c>
      <c r="W13" s="19">
        <v>35.490626761904764</v>
      </c>
      <c r="X13" s="19">
        <v>11620</v>
      </c>
      <c r="Y13" s="19">
        <v>7453.0316199999997</v>
      </c>
      <c r="Z13" s="19">
        <v>282033</v>
      </c>
      <c r="AA13" s="19">
        <v>345903</v>
      </c>
    </row>
    <row r="14" spans="1:27" s="20" customFormat="1" x14ac:dyDescent="0.35">
      <c r="A14" s="28" t="s">
        <v>20</v>
      </c>
      <c r="B14" s="29">
        <v>44369</v>
      </c>
      <c r="C14" s="30" t="s">
        <v>21</v>
      </c>
      <c r="D14" s="30" t="s">
        <v>23</v>
      </c>
      <c r="E14" s="30"/>
      <c r="F14" s="30" t="s">
        <v>1334</v>
      </c>
      <c r="G14" s="31">
        <v>15</v>
      </c>
      <c r="H14" s="31">
        <v>50</v>
      </c>
      <c r="I14" s="30">
        <v>6</v>
      </c>
      <c r="J14" s="30" t="s">
        <v>132</v>
      </c>
      <c r="K14" s="30" t="s">
        <v>133</v>
      </c>
      <c r="L14" s="30" t="s">
        <v>134</v>
      </c>
      <c r="M14" s="30" t="s">
        <v>173</v>
      </c>
      <c r="N14" s="30" t="s">
        <v>181</v>
      </c>
      <c r="O14" s="30" t="s">
        <v>182</v>
      </c>
      <c r="P14" s="47">
        <v>56.3</v>
      </c>
      <c r="Q14" s="81">
        <v>15.5</v>
      </c>
      <c r="R14" s="81">
        <v>0</v>
      </c>
      <c r="S14" s="82">
        <v>15.5</v>
      </c>
      <c r="T14" s="74">
        <v>43</v>
      </c>
      <c r="U14" s="74">
        <v>208</v>
      </c>
      <c r="V14" s="19">
        <v>127.95620437956204</v>
      </c>
      <c r="W14" s="19">
        <v>41.348546666666671</v>
      </c>
      <c r="X14" s="19">
        <v>17530</v>
      </c>
      <c r="Y14" s="19">
        <v>10171.742480000001</v>
      </c>
      <c r="Z14" s="19">
        <v>30018.848000000002</v>
      </c>
      <c r="AA14" s="19">
        <v>36671.624000000003</v>
      </c>
    </row>
    <row r="15" spans="1:27" s="20" customFormat="1" x14ac:dyDescent="0.35">
      <c r="A15" s="28" t="s">
        <v>20</v>
      </c>
      <c r="B15" s="29">
        <v>44376</v>
      </c>
      <c r="C15" s="30" t="s">
        <v>21</v>
      </c>
      <c r="D15" s="30" t="s">
        <v>23</v>
      </c>
      <c r="E15" s="30"/>
      <c r="F15" s="30" t="s">
        <v>1335</v>
      </c>
      <c r="G15" s="31">
        <v>35</v>
      </c>
      <c r="H15" s="31">
        <v>60</v>
      </c>
      <c r="I15" s="30">
        <v>7</v>
      </c>
      <c r="J15" s="30" t="s">
        <v>135</v>
      </c>
      <c r="K15" s="30" t="s">
        <v>135</v>
      </c>
      <c r="L15" s="30" t="s">
        <v>135</v>
      </c>
      <c r="M15" s="30" t="s">
        <v>173</v>
      </c>
      <c r="N15" s="30" t="s">
        <v>183</v>
      </c>
      <c r="O15" s="30" t="s">
        <v>184</v>
      </c>
      <c r="P15" s="47">
        <v>13.8</v>
      </c>
      <c r="Q15" s="81">
        <v>3.7</v>
      </c>
      <c r="R15" s="81">
        <v>0</v>
      </c>
      <c r="S15" s="82">
        <v>3.7</v>
      </c>
      <c r="T15" s="74">
        <v>0</v>
      </c>
      <c r="U15" s="74">
        <v>0</v>
      </c>
      <c r="V15" s="19">
        <v>0.15151515151515152</v>
      </c>
      <c r="W15" s="19">
        <v>3.918075</v>
      </c>
      <c r="X15" s="19">
        <v>20</v>
      </c>
      <c r="Y15" s="19">
        <v>15.6723</v>
      </c>
      <c r="Z15" s="19">
        <v>48</v>
      </c>
      <c r="AA15" s="19">
        <v>149.19499999999999</v>
      </c>
    </row>
    <row r="16" spans="1:27" s="20" customFormat="1" x14ac:dyDescent="0.35">
      <c r="A16" s="28" t="s">
        <v>20</v>
      </c>
      <c r="B16" s="29">
        <v>44378</v>
      </c>
      <c r="C16" s="30" t="s">
        <v>21</v>
      </c>
      <c r="D16" s="30" t="s">
        <v>22</v>
      </c>
      <c r="E16" s="30"/>
      <c r="F16" s="30" t="s">
        <v>1336</v>
      </c>
      <c r="G16" s="31">
        <v>60</v>
      </c>
      <c r="H16" s="31">
        <v>10</v>
      </c>
      <c r="I16" s="30">
        <v>1</v>
      </c>
      <c r="J16" s="30" t="s">
        <v>130</v>
      </c>
      <c r="K16" s="30" t="s">
        <v>130</v>
      </c>
      <c r="L16" s="30" t="s">
        <v>131</v>
      </c>
      <c r="M16" s="30" t="s">
        <v>173</v>
      </c>
      <c r="N16" s="30" t="s">
        <v>185</v>
      </c>
      <c r="O16" s="30" t="s">
        <v>186</v>
      </c>
      <c r="P16" s="47">
        <v>9216</v>
      </c>
      <c r="Q16" s="81">
        <v>0</v>
      </c>
      <c r="R16" s="81">
        <v>1589</v>
      </c>
      <c r="S16" s="82">
        <v>1589</v>
      </c>
      <c r="T16" s="74">
        <v>1762</v>
      </c>
      <c r="U16" s="74">
        <v>2355</v>
      </c>
      <c r="V16" s="19">
        <v>5356</v>
      </c>
      <c r="W16" s="19">
        <v>9177</v>
      </c>
      <c r="X16" s="19">
        <v>696280</v>
      </c>
      <c r="Y16" s="19">
        <v>2358436</v>
      </c>
      <c r="Z16" s="19">
        <v>2472456</v>
      </c>
      <c r="AA16" s="19">
        <v>4351000</v>
      </c>
    </row>
    <row r="17" spans="1:27" s="20" customFormat="1" x14ac:dyDescent="0.35">
      <c r="A17" s="28" t="s">
        <v>20</v>
      </c>
      <c r="B17" s="29">
        <v>44384</v>
      </c>
      <c r="C17" s="30" t="s">
        <v>21</v>
      </c>
      <c r="D17" s="30" t="s">
        <v>23</v>
      </c>
      <c r="E17" s="30"/>
      <c r="F17" s="30" t="s">
        <v>1337</v>
      </c>
      <c r="G17" s="31">
        <v>60</v>
      </c>
      <c r="H17" s="31">
        <v>10</v>
      </c>
      <c r="I17" s="30">
        <v>1</v>
      </c>
      <c r="J17" s="30" t="s">
        <v>130</v>
      </c>
      <c r="K17" s="30" t="s">
        <v>130</v>
      </c>
      <c r="L17" s="30" t="s">
        <v>131</v>
      </c>
      <c r="M17" s="30" t="s">
        <v>173</v>
      </c>
      <c r="N17" s="30" t="s">
        <v>187</v>
      </c>
      <c r="O17" s="30" t="s">
        <v>188</v>
      </c>
      <c r="P17" s="47">
        <v>74.7</v>
      </c>
      <c r="Q17" s="81">
        <v>15.71</v>
      </c>
      <c r="R17" s="81">
        <v>0</v>
      </c>
      <c r="S17" s="82">
        <v>15.71</v>
      </c>
      <c r="T17" s="74">
        <v>52</v>
      </c>
      <c r="U17" s="74">
        <v>0</v>
      </c>
      <c r="V17" s="19">
        <v>68.492063492063494</v>
      </c>
      <c r="W17" s="19">
        <v>1175.4883397276265</v>
      </c>
      <c r="X17" s="19">
        <v>8630</v>
      </c>
      <c r="Y17" s="19">
        <v>302100.50331</v>
      </c>
      <c r="Z17" s="19">
        <v>41644.161</v>
      </c>
      <c r="AA17" s="19" t="s">
        <v>122</v>
      </c>
    </row>
    <row r="18" spans="1:27" s="20" customFormat="1" x14ac:dyDescent="0.35">
      <c r="A18" s="28" t="s">
        <v>20</v>
      </c>
      <c r="B18" s="29">
        <v>44385</v>
      </c>
      <c r="C18" s="30" t="s">
        <v>21</v>
      </c>
      <c r="D18" s="30" t="s">
        <v>23</v>
      </c>
      <c r="E18" s="30"/>
      <c r="F18" s="30" t="s">
        <v>1338</v>
      </c>
      <c r="G18" s="31">
        <v>50</v>
      </c>
      <c r="H18" s="31">
        <v>20</v>
      </c>
      <c r="I18" s="30">
        <v>2</v>
      </c>
      <c r="J18" s="30" t="s">
        <v>136</v>
      </c>
      <c r="K18" s="30" t="s">
        <v>136</v>
      </c>
      <c r="L18" s="30" t="s">
        <v>137</v>
      </c>
      <c r="M18" s="30" t="s">
        <v>173</v>
      </c>
      <c r="N18" s="30" t="s">
        <v>189</v>
      </c>
      <c r="O18" s="30" t="s">
        <v>190</v>
      </c>
      <c r="P18" s="47">
        <v>23.7</v>
      </c>
      <c r="Q18" s="81">
        <v>3.15</v>
      </c>
      <c r="R18" s="81">
        <v>0</v>
      </c>
      <c r="S18" s="82">
        <v>3.15</v>
      </c>
      <c r="T18" s="74">
        <v>58</v>
      </c>
      <c r="U18" s="74">
        <v>61</v>
      </c>
      <c r="V18" s="19">
        <v>68.239999999999995</v>
      </c>
      <c r="W18" s="19">
        <v>39.319382430278885</v>
      </c>
      <c r="X18" s="19">
        <v>8530</v>
      </c>
      <c r="Y18" s="19">
        <v>9869.1649900000011</v>
      </c>
      <c r="Z18" s="19">
        <v>4689.9179999999997</v>
      </c>
      <c r="AA18" s="19">
        <v>6062.0680000000002</v>
      </c>
    </row>
    <row r="19" spans="1:27" s="20" customFormat="1" x14ac:dyDescent="0.35">
      <c r="A19" s="28" t="s">
        <v>20</v>
      </c>
      <c r="B19" s="29">
        <v>44392</v>
      </c>
      <c r="C19" s="30" t="s">
        <v>21</v>
      </c>
      <c r="D19" s="30" t="s">
        <v>23</v>
      </c>
      <c r="E19" s="30"/>
      <c r="F19" s="30" t="s">
        <v>1339</v>
      </c>
      <c r="G19" s="31">
        <v>10</v>
      </c>
      <c r="H19" s="31">
        <v>45</v>
      </c>
      <c r="I19" s="30">
        <v>6</v>
      </c>
      <c r="J19" s="30" t="s">
        <v>138</v>
      </c>
      <c r="K19" s="30" t="s">
        <v>139</v>
      </c>
      <c r="L19" s="30" t="s">
        <v>134</v>
      </c>
      <c r="M19" s="30" t="s">
        <v>173</v>
      </c>
      <c r="N19" s="30" t="s">
        <v>191</v>
      </c>
      <c r="O19" s="30" t="s">
        <v>192</v>
      </c>
      <c r="P19" s="47">
        <v>45</v>
      </c>
      <c r="Q19" s="81">
        <v>4.5</v>
      </c>
      <c r="R19" s="81">
        <v>0</v>
      </c>
      <c r="S19" s="82">
        <v>4.5</v>
      </c>
      <c r="T19" s="74">
        <v>101</v>
      </c>
      <c r="U19" s="74">
        <v>286</v>
      </c>
      <c r="V19" s="19">
        <v>23.416666666666668</v>
      </c>
      <c r="W19" s="19">
        <v>5.521113836477987</v>
      </c>
      <c r="X19" s="19">
        <v>2810</v>
      </c>
      <c r="Y19" s="19">
        <v>877.85709999999995</v>
      </c>
      <c r="Z19" s="19">
        <v>62619</v>
      </c>
      <c r="AA19" s="19">
        <v>73442.002999999997</v>
      </c>
    </row>
    <row r="20" spans="1:27" s="20" customFormat="1" x14ac:dyDescent="0.35">
      <c r="A20" s="28" t="s">
        <v>20</v>
      </c>
      <c r="B20" s="29">
        <v>44399</v>
      </c>
      <c r="C20" s="30" t="s">
        <v>21</v>
      </c>
      <c r="D20" s="30" t="s">
        <v>23</v>
      </c>
      <c r="E20" s="30"/>
      <c r="F20" s="30" t="s">
        <v>1340</v>
      </c>
      <c r="G20" s="31">
        <v>40</v>
      </c>
      <c r="H20" s="31">
        <v>25</v>
      </c>
      <c r="I20" s="30">
        <v>4</v>
      </c>
      <c r="J20" s="30" t="s">
        <v>140</v>
      </c>
      <c r="K20" s="30" t="s">
        <v>140</v>
      </c>
      <c r="L20" s="30" t="s">
        <v>141</v>
      </c>
      <c r="M20" s="30" t="s">
        <v>173</v>
      </c>
      <c r="N20" s="30" t="s">
        <v>193</v>
      </c>
      <c r="O20" s="30" t="s">
        <v>194</v>
      </c>
      <c r="P20" s="47">
        <v>163</v>
      </c>
      <c r="Q20" s="81">
        <v>14.91</v>
      </c>
      <c r="R20" s="81">
        <v>0</v>
      </c>
      <c r="S20" s="82">
        <v>14.91</v>
      </c>
      <c r="T20" s="74">
        <v>611</v>
      </c>
      <c r="U20" s="74">
        <v>1127</v>
      </c>
      <c r="V20" s="19">
        <v>53.652173913043477</v>
      </c>
      <c r="W20" s="19">
        <v>17.844554607329844</v>
      </c>
      <c r="X20" s="19">
        <v>6170</v>
      </c>
      <c r="Y20" s="19">
        <v>3408.3099300000003</v>
      </c>
      <c r="Z20" s="19">
        <v>64147.070099999997</v>
      </c>
      <c r="AA20" s="19">
        <v>89483.481</v>
      </c>
    </row>
    <row r="21" spans="1:27" s="20" customFormat="1" x14ac:dyDescent="0.35">
      <c r="A21" s="28" t="s">
        <v>20</v>
      </c>
      <c r="B21" s="29">
        <v>44400</v>
      </c>
      <c r="C21" s="30" t="s">
        <v>21</v>
      </c>
      <c r="D21" s="30" t="s">
        <v>23</v>
      </c>
      <c r="E21" s="30"/>
      <c r="F21" s="30" t="s">
        <v>1341</v>
      </c>
      <c r="G21" s="31">
        <v>10</v>
      </c>
      <c r="H21" s="31">
        <v>45</v>
      </c>
      <c r="I21" s="30">
        <v>6</v>
      </c>
      <c r="J21" s="30" t="s">
        <v>138</v>
      </c>
      <c r="K21" s="30" t="s">
        <v>139</v>
      </c>
      <c r="L21" s="30" t="s">
        <v>134</v>
      </c>
      <c r="M21" s="30" t="s">
        <v>173</v>
      </c>
      <c r="N21" s="30" t="s">
        <v>195</v>
      </c>
      <c r="O21" s="30" t="s">
        <v>196</v>
      </c>
      <c r="P21" s="47">
        <v>55.6</v>
      </c>
      <c r="Q21" s="81">
        <v>3.08</v>
      </c>
      <c r="R21" s="81">
        <v>0</v>
      </c>
      <c r="S21" s="82">
        <v>3.08</v>
      </c>
      <c r="T21" s="74">
        <v>10</v>
      </c>
      <c r="U21" s="74">
        <v>1</v>
      </c>
      <c r="V21" s="19">
        <v>20.789473684210527</v>
      </c>
      <c r="W21" s="19">
        <v>9.7424126556016599</v>
      </c>
      <c r="X21" s="19">
        <v>2370</v>
      </c>
      <c r="Y21" s="19">
        <v>2347.9214500000003</v>
      </c>
      <c r="Z21" s="19">
        <v>915</v>
      </c>
      <c r="AA21" s="19">
        <v>1695</v>
      </c>
    </row>
    <row r="22" spans="1:27" s="20" customFormat="1" x14ac:dyDescent="0.35">
      <c r="A22" s="28" t="s">
        <v>20</v>
      </c>
      <c r="B22" s="29">
        <v>44411</v>
      </c>
      <c r="C22" s="30" t="s">
        <v>21</v>
      </c>
      <c r="D22" s="30" t="s">
        <v>23</v>
      </c>
      <c r="E22" s="30"/>
      <c r="F22" s="30" t="s">
        <v>1342</v>
      </c>
      <c r="G22" s="31">
        <v>35</v>
      </c>
      <c r="H22" s="31">
        <v>60</v>
      </c>
      <c r="I22" s="30">
        <v>7</v>
      </c>
      <c r="J22" s="30" t="s">
        <v>135</v>
      </c>
      <c r="K22" s="30" t="s">
        <v>135</v>
      </c>
      <c r="L22" s="30" t="s">
        <v>135</v>
      </c>
      <c r="M22" s="30" t="s">
        <v>173</v>
      </c>
      <c r="N22" s="30" t="s">
        <v>197</v>
      </c>
      <c r="O22" s="30" t="s">
        <v>198</v>
      </c>
      <c r="P22" s="47">
        <v>41.1</v>
      </c>
      <c r="Q22" s="81">
        <v>16.100000000000001</v>
      </c>
      <c r="R22" s="81">
        <v>0</v>
      </c>
      <c r="S22" s="82">
        <v>16.100000000000001</v>
      </c>
      <c r="T22" s="74">
        <v>0</v>
      </c>
      <c r="U22" s="74">
        <v>0</v>
      </c>
      <c r="V22" s="19">
        <v>9.3457943925233641E-2</v>
      </c>
      <c r="W22" s="19">
        <v>1.8477655555555554</v>
      </c>
      <c r="X22" s="19">
        <v>10</v>
      </c>
      <c r="Y22" s="19">
        <v>16.62989</v>
      </c>
      <c r="Z22" s="19">
        <v>178.77600000000001</v>
      </c>
      <c r="AA22" s="19">
        <v>466.15699999999998</v>
      </c>
    </row>
    <row r="23" spans="1:27" s="20" customFormat="1" x14ac:dyDescent="0.35">
      <c r="A23" s="28" t="s">
        <v>20</v>
      </c>
      <c r="B23" s="29">
        <v>44411</v>
      </c>
      <c r="C23" s="30" t="s">
        <v>21</v>
      </c>
      <c r="D23" s="30" t="s">
        <v>23</v>
      </c>
      <c r="E23" s="30"/>
      <c r="F23" s="30" t="s">
        <v>1343</v>
      </c>
      <c r="G23" s="31">
        <v>35</v>
      </c>
      <c r="H23" s="31">
        <v>60</v>
      </c>
      <c r="I23" s="30">
        <v>7</v>
      </c>
      <c r="J23" s="30" t="s">
        <v>135</v>
      </c>
      <c r="K23" s="30" t="s">
        <v>135</v>
      </c>
      <c r="L23" s="30" t="s">
        <v>135</v>
      </c>
      <c r="M23" s="30" t="s">
        <v>173</v>
      </c>
      <c r="N23" s="30" t="s">
        <v>199</v>
      </c>
      <c r="O23" s="30" t="s">
        <v>200</v>
      </c>
      <c r="P23" s="47">
        <v>23.3</v>
      </c>
      <c r="Q23" s="81">
        <v>2.1</v>
      </c>
      <c r="R23" s="81">
        <v>0</v>
      </c>
      <c r="S23" s="82">
        <v>2.1</v>
      </c>
      <c r="T23" s="74">
        <v>0</v>
      </c>
      <c r="U23" s="74">
        <v>0</v>
      </c>
      <c r="V23" s="74">
        <v>0</v>
      </c>
      <c r="W23" s="74">
        <v>3.4953641666666666</v>
      </c>
      <c r="X23" s="74">
        <v>0</v>
      </c>
      <c r="Y23" s="74">
        <v>41.944369999999999</v>
      </c>
      <c r="Z23" s="19">
        <v>189.98500000000001</v>
      </c>
      <c r="AA23" s="19">
        <v>65.987000000000009</v>
      </c>
    </row>
    <row r="24" spans="1:27" s="20" customFormat="1" x14ac:dyDescent="0.35">
      <c r="A24" s="28" t="s">
        <v>20</v>
      </c>
      <c r="B24" s="29">
        <v>44498</v>
      </c>
      <c r="C24" s="30" t="s">
        <v>21</v>
      </c>
      <c r="D24" s="30" t="s">
        <v>23</v>
      </c>
      <c r="E24" s="30"/>
      <c r="F24" s="30" t="s">
        <v>1344</v>
      </c>
      <c r="G24" s="31">
        <v>40</v>
      </c>
      <c r="H24" s="31">
        <v>25</v>
      </c>
      <c r="I24" s="30">
        <v>4</v>
      </c>
      <c r="J24" s="30" t="s">
        <v>140</v>
      </c>
      <c r="K24" s="30" t="s">
        <v>140</v>
      </c>
      <c r="L24" s="30" t="s">
        <v>141</v>
      </c>
      <c r="M24" s="30" t="s">
        <v>173</v>
      </c>
      <c r="N24" s="30" t="s">
        <v>201</v>
      </c>
      <c r="O24" s="30" t="s">
        <v>202</v>
      </c>
      <c r="P24" s="47">
        <v>7.8</v>
      </c>
      <c r="Q24" s="81">
        <v>6.8</v>
      </c>
      <c r="R24" s="81">
        <v>0</v>
      </c>
      <c r="S24" s="82">
        <v>6.8</v>
      </c>
      <c r="T24" s="74">
        <v>84</v>
      </c>
      <c r="U24" s="74">
        <v>53</v>
      </c>
      <c r="V24" s="19">
        <v>11.590909090909092</v>
      </c>
      <c r="W24" s="19">
        <v>17.747505669291339</v>
      </c>
      <c r="X24" s="19">
        <v>510</v>
      </c>
      <c r="Y24" s="19">
        <v>4507.8664400000007</v>
      </c>
      <c r="Z24" s="19">
        <v>220.97300000000001</v>
      </c>
      <c r="AA24" s="19">
        <v>395.41300000000001</v>
      </c>
    </row>
    <row r="25" spans="1:27" s="20" customFormat="1" x14ac:dyDescent="0.35">
      <c r="A25" s="28" t="s">
        <v>20</v>
      </c>
      <c r="B25" s="29">
        <v>44531</v>
      </c>
      <c r="C25" s="30" t="s">
        <v>21</v>
      </c>
      <c r="D25" s="30" t="s">
        <v>23</v>
      </c>
      <c r="E25" s="30"/>
      <c r="F25" s="30" t="s">
        <v>1345</v>
      </c>
      <c r="G25" s="31">
        <v>10</v>
      </c>
      <c r="H25" s="31">
        <v>45</v>
      </c>
      <c r="I25" s="30">
        <v>6</v>
      </c>
      <c r="J25" s="30" t="s">
        <v>142</v>
      </c>
      <c r="K25" s="30" t="s">
        <v>139</v>
      </c>
      <c r="L25" s="30" t="s">
        <v>134</v>
      </c>
      <c r="M25" s="30" t="s">
        <v>173</v>
      </c>
      <c r="N25" s="30" t="s">
        <v>203</v>
      </c>
      <c r="O25" s="30" t="s">
        <v>204</v>
      </c>
      <c r="P25" s="47">
        <v>193.9</v>
      </c>
      <c r="Q25" s="81">
        <v>21.6</v>
      </c>
      <c r="R25" s="81">
        <v>0</v>
      </c>
      <c r="S25" s="82">
        <v>21.6</v>
      </c>
      <c r="T25" s="74">
        <v>789</v>
      </c>
      <c r="U25" s="74">
        <v>1375</v>
      </c>
      <c r="V25" s="19">
        <v>239.04761904761904</v>
      </c>
      <c r="W25" s="19">
        <v>43.683058257261408</v>
      </c>
      <c r="X25" s="19">
        <v>5020</v>
      </c>
      <c r="Y25" s="19">
        <v>10527.617039999999</v>
      </c>
      <c r="Z25" s="19">
        <v>59182.298000000003</v>
      </c>
      <c r="AA25" s="19">
        <v>91981.170000000013</v>
      </c>
    </row>
    <row r="26" spans="1:27" s="20" customFormat="1" x14ac:dyDescent="0.35">
      <c r="A26" s="28" t="s">
        <v>20</v>
      </c>
      <c r="B26" s="29">
        <v>44544</v>
      </c>
      <c r="C26" s="30" t="s">
        <v>21</v>
      </c>
      <c r="D26" s="30" t="s">
        <v>23</v>
      </c>
      <c r="E26" s="31"/>
      <c r="F26" s="30" t="s">
        <v>1346</v>
      </c>
      <c r="G26" s="31">
        <v>60</v>
      </c>
      <c r="H26" s="31">
        <v>10</v>
      </c>
      <c r="I26" s="30">
        <v>1</v>
      </c>
      <c r="J26" s="30" t="s">
        <v>143</v>
      </c>
      <c r="K26" s="30" t="s">
        <v>130</v>
      </c>
      <c r="L26" s="30" t="s">
        <v>131</v>
      </c>
      <c r="M26" s="30" t="s">
        <v>173</v>
      </c>
      <c r="N26" s="31" t="s">
        <v>205</v>
      </c>
      <c r="O26" s="30" t="s">
        <v>206</v>
      </c>
      <c r="P26" s="47">
        <v>186.5</v>
      </c>
      <c r="Q26" s="81">
        <v>14.2</v>
      </c>
      <c r="R26" s="81">
        <v>0</v>
      </c>
      <c r="S26" s="82">
        <v>14.2</v>
      </c>
      <c r="T26" s="74">
        <v>427</v>
      </c>
      <c r="U26" s="74">
        <v>1144</v>
      </c>
      <c r="V26" s="19">
        <v>499.16666666666669</v>
      </c>
      <c r="W26" s="19">
        <v>30.871717370892018</v>
      </c>
      <c r="X26" s="19">
        <v>5990</v>
      </c>
      <c r="Y26" s="19">
        <v>6575.6758</v>
      </c>
      <c r="Z26" s="19">
        <v>38055.589</v>
      </c>
      <c r="AA26" s="19">
        <v>94494.978000000003</v>
      </c>
    </row>
    <row r="27" spans="1:27" s="20" customFormat="1" x14ac:dyDescent="0.35">
      <c r="A27" s="28" t="s">
        <v>24</v>
      </c>
      <c r="B27" s="29">
        <v>44293</v>
      </c>
      <c r="C27" s="30" t="s">
        <v>25</v>
      </c>
      <c r="D27" s="30" t="s">
        <v>23</v>
      </c>
      <c r="E27" s="30"/>
      <c r="F27" s="30" t="s">
        <v>1347</v>
      </c>
      <c r="G27" s="30">
        <v>10</v>
      </c>
      <c r="H27" s="30">
        <v>45</v>
      </c>
      <c r="I27" s="30"/>
      <c r="J27" s="54" t="s">
        <v>142</v>
      </c>
      <c r="K27" s="30" t="s">
        <v>139</v>
      </c>
      <c r="L27" s="30" t="s">
        <v>1692</v>
      </c>
      <c r="M27" s="30" t="s">
        <v>173</v>
      </c>
      <c r="N27" s="30" t="s">
        <v>207</v>
      </c>
      <c r="O27" s="30" t="s">
        <v>208</v>
      </c>
      <c r="P27" s="57">
        <v>11.66</v>
      </c>
      <c r="Q27" s="58">
        <v>2</v>
      </c>
      <c r="R27" s="81">
        <v>0</v>
      </c>
      <c r="S27" s="83">
        <v>2</v>
      </c>
      <c r="T27" s="84">
        <v>12</v>
      </c>
      <c r="U27" s="84">
        <v>15</v>
      </c>
      <c r="V27" s="19">
        <v>41</v>
      </c>
      <c r="W27" s="19" t="s">
        <v>122</v>
      </c>
      <c r="X27" s="19">
        <v>7662</v>
      </c>
      <c r="Y27" s="19" t="s">
        <v>122</v>
      </c>
      <c r="Z27" s="19">
        <v>146</v>
      </c>
      <c r="AA27" s="19">
        <v>1295</v>
      </c>
    </row>
    <row r="28" spans="1:27" s="20" customFormat="1" x14ac:dyDescent="0.35">
      <c r="A28" s="28" t="s">
        <v>24</v>
      </c>
      <c r="B28" s="29">
        <v>44295</v>
      </c>
      <c r="C28" s="30" t="s">
        <v>25</v>
      </c>
      <c r="D28" s="30" t="s">
        <v>23</v>
      </c>
      <c r="E28" s="30"/>
      <c r="F28" s="30" t="s">
        <v>1348</v>
      </c>
      <c r="G28" s="31">
        <v>15</v>
      </c>
      <c r="H28" s="31">
        <v>50</v>
      </c>
      <c r="I28" s="30"/>
      <c r="J28" s="30" t="s">
        <v>132</v>
      </c>
      <c r="K28" s="30" t="s">
        <v>133</v>
      </c>
      <c r="L28" s="30" t="s">
        <v>1693</v>
      </c>
      <c r="M28" s="30" t="s">
        <v>173</v>
      </c>
      <c r="N28" s="30" t="s">
        <v>209</v>
      </c>
      <c r="O28" s="30" t="s">
        <v>210</v>
      </c>
      <c r="P28" s="57">
        <v>6.2</v>
      </c>
      <c r="Q28" s="58">
        <v>1.5</v>
      </c>
      <c r="R28" s="81">
        <v>0</v>
      </c>
      <c r="S28" s="83">
        <v>1.5</v>
      </c>
      <c r="T28" s="84">
        <v>7</v>
      </c>
      <c r="U28" s="84">
        <v>11</v>
      </c>
      <c r="V28" s="19">
        <v>5</v>
      </c>
      <c r="W28" s="19" t="s">
        <v>122</v>
      </c>
      <c r="X28" s="19">
        <v>971</v>
      </c>
      <c r="Y28" s="19" t="s">
        <v>122</v>
      </c>
      <c r="Z28" s="19">
        <v>2351</v>
      </c>
      <c r="AA28" s="19">
        <v>2686</v>
      </c>
    </row>
    <row r="29" spans="1:27" s="20" customFormat="1" x14ac:dyDescent="0.35">
      <c r="A29" s="28" t="s">
        <v>24</v>
      </c>
      <c r="B29" s="29">
        <v>44322</v>
      </c>
      <c r="C29" s="30" t="s">
        <v>25</v>
      </c>
      <c r="D29" s="30" t="s">
        <v>23</v>
      </c>
      <c r="E29" s="30"/>
      <c r="F29" s="30" t="s">
        <v>1349</v>
      </c>
      <c r="G29" s="30"/>
      <c r="H29" s="30"/>
      <c r="I29" s="30"/>
      <c r="J29" s="54" t="s">
        <v>122</v>
      </c>
      <c r="K29" s="30" t="s">
        <v>122</v>
      </c>
      <c r="L29" s="30" t="s">
        <v>122</v>
      </c>
      <c r="M29" s="30" t="s">
        <v>173</v>
      </c>
      <c r="N29" s="30" t="s">
        <v>211</v>
      </c>
      <c r="O29" s="30" t="s">
        <v>212</v>
      </c>
      <c r="P29" s="57">
        <v>6.8</v>
      </c>
      <c r="Q29" s="58">
        <v>1.2</v>
      </c>
      <c r="R29" s="81">
        <v>0</v>
      </c>
      <c r="S29" s="83">
        <v>1.2</v>
      </c>
      <c r="T29" s="84">
        <v>5</v>
      </c>
      <c r="U29" s="84">
        <v>3</v>
      </c>
      <c r="V29" s="19">
        <v>30</v>
      </c>
      <c r="W29" s="19" t="s">
        <v>122</v>
      </c>
      <c r="X29" s="19" t="s">
        <v>1691</v>
      </c>
      <c r="Y29" s="19" t="s">
        <v>122</v>
      </c>
      <c r="Z29" s="19">
        <v>218</v>
      </c>
      <c r="AA29" s="19">
        <v>467</v>
      </c>
    </row>
    <row r="30" spans="1:27" s="20" customFormat="1" x14ac:dyDescent="0.35">
      <c r="A30" s="28" t="s">
        <v>24</v>
      </c>
      <c r="B30" s="29">
        <v>44344</v>
      </c>
      <c r="C30" s="30" t="s">
        <v>25</v>
      </c>
      <c r="D30" s="30" t="s">
        <v>23</v>
      </c>
      <c r="E30" s="30"/>
      <c r="F30" s="30" t="s">
        <v>1350</v>
      </c>
      <c r="G30" s="30">
        <v>10</v>
      </c>
      <c r="H30" s="30">
        <v>45</v>
      </c>
      <c r="I30" s="30"/>
      <c r="J30" s="54" t="s">
        <v>142</v>
      </c>
      <c r="K30" s="30" t="s">
        <v>139</v>
      </c>
      <c r="L30" s="30" t="s">
        <v>1692</v>
      </c>
      <c r="M30" s="30" t="s">
        <v>173</v>
      </c>
      <c r="N30" s="30" t="s">
        <v>213</v>
      </c>
      <c r="O30" s="30" t="s">
        <v>214</v>
      </c>
      <c r="P30" s="57">
        <v>7.3</v>
      </c>
      <c r="Q30" s="58">
        <v>1.5</v>
      </c>
      <c r="R30" s="81">
        <v>0</v>
      </c>
      <c r="S30" s="83">
        <v>1.5</v>
      </c>
      <c r="T30" s="84">
        <v>12</v>
      </c>
      <c r="U30" s="84">
        <v>7</v>
      </c>
      <c r="V30" s="19">
        <v>24</v>
      </c>
      <c r="W30" s="19" t="s">
        <v>122</v>
      </c>
      <c r="X30" s="19">
        <v>3706</v>
      </c>
      <c r="Y30" s="19" t="s">
        <v>122</v>
      </c>
      <c r="Z30" s="19">
        <v>18</v>
      </c>
      <c r="AA30" s="19">
        <v>469</v>
      </c>
    </row>
    <row r="31" spans="1:27" s="20" customFormat="1" x14ac:dyDescent="0.35">
      <c r="A31" s="28" t="s">
        <v>24</v>
      </c>
      <c r="B31" s="29">
        <v>44363</v>
      </c>
      <c r="C31" s="30" t="s">
        <v>25</v>
      </c>
      <c r="D31" s="30" t="s">
        <v>23</v>
      </c>
      <c r="E31" s="31"/>
      <c r="F31" s="30" t="s">
        <v>1351</v>
      </c>
      <c r="G31" s="30">
        <v>10</v>
      </c>
      <c r="H31" s="30">
        <v>45</v>
      </c>
      <c r="I31" s="30"/>
      <c r="J31" s="54" t="s">
        <v>142</v>
      </c>
      <c r="K31" s="30" t="s">
        <v>139</v>
      </c>
      <c r="L31" s="30" t="s">
        <v>1692</v>
      </c>
      <c r="M31" s="30" t="s">
        <v>173</v>
      </c>
      <c r="N31" s="31" t="s">
        <v>215</v>
      </c>
      <c r="O31" s="30" t="s">
        <v>216</v>
      </c>
      <c r="P31" s="58">
        <v>20.8</v>
      </c>
      <c r="Q31" s="58">
        <v>2.5</v>
      </c>
      <c r="R31" s="81">
        <v>0</v>
      </c>
      <c r="S31" s="58">
        <v>2.5</v>
      </c>
      <c r="T31" s="84">
        <v>16</v>
      </c>
      <c r="U31" s="84">
        <v>26</v>
      </c>
      <c r="V31" s="19">
        <v>111</v>
      </c>
      <c r="W31" s="19" t="s">
        <v>122</v>
      </c>
      <c r="X31" s="19">
        <v>15544</v>
      </c>
      <c r="Y31" s="19" t="s">
        <v>122</v>
      </c>
      <c r="Z31" s="19">
        <v>2634</v>
      </c>
      <c r="AA31" s="19">
        <v>3859</v>
      </c>
    </row>
    <row r="32" spans="1:27" s="20" customFormat="1" x14ac:dyDescent="0.35">
      <c r="A32" s="28" t="s">
        <v>24</v>
      </c>
      <c r="B32" s="29">
        <v>44376</v>
      </c>
      <c r="C32" s="30" t="s">
        <v>25</v>
      </c>
      <c r="D32" s="30" t="s">
        <v>22</v>
      </c>
      <c r="E32" s="31"/>
      <c r="F32" s="30" t="s">
        <v>1352</v>
      </c>
      <c r="G32" s="30"/>
      <c r="H32" s="30"/>
      <c r="I32" s="30"/>
      <c r="J32" s="55"/>
      <c r="K32" s="30"/>
      <c r="L32" s="30"/>
      <c r="M32" s="30" t="s">
        <v>173</v>
      </c>
      <c r="N32" s="31" t="s">
        <v>1329</v>
      </c>
      <c r="O32" s="30" t="s">
        <v>1330</v>
      </c>
      <c r="P32" s="58" t="s">
        <v>122</v>
      </c>
      <c r="Q32" s="58">
        <v>0.12234299999999999</v>
      </c>
      <c r="R32" s="81">
        <v>0</v>
      </c>
      <c r="S32" s="58">
        <v>0.12234299999999999</v>
      </c>
      <c r="T32" s="84" t="s">
        <v>122</v>
      </c>
      <c r="U32" s="19" t="s">
        <v>122</v>
      </c>
      <c r="V32" s="84" t="s">
        <v>122</v>
      </c>
      <c r="W32" s="19" t="s">
        <v>122</v>
      </c>
      <c r="X32" s="84" t="s">
        <v>122</v>
      </c>
      <c r="Y32" s="19" t="s">
        <v>122</v>
      </c>
      <c r="Z32" s="84" t="s">
        <v>122</v>
      </c>
      <c r="AA32" s="19" t="s">
        <v>122</v>
      </c>
    </row>
    <row r="33" spans="1:27" s="20" customFormat="1" x14ac:dyDescent="0.35">
      <c r="A33" s="28" t="s">
        <v>24</v>
      </c>
      <c r="B33" s="29">
        <v>44438</v>
      </c>
      <c r="C33" s="30" t="s">
        <v>25</v>
      </c>
      <c r="D33" s="30" t="s">
        <v>23</v>
      </c>
      <c r="E33" s="31"/>
      <c r="F33" s="30" t="s">
        <v>1353</v>
      </c>
      <c r="G33" s="31">
        <v>50</v>
      </c>
      <c r="H33" s="31">
        <v>20</v>
      </c>
      <c r="I33" s="30"/>
      <c r="J33" s="56" t="s">
        <v>136</v>
      </c>
      <c r="K33" s="30" t="s">
        <v>136</v>
      </c>
      <c r="L33" s="30" t="s">
        <v>1694</v>
      </c>
      <c r="M33" s="30" t="s">
        <v>173</v>
      </c>
      <c r="N33" s="31" t="s">
        <v>217</v>
      </c>
      <c r="O33" s="30" t="s">
        <v>218</v>
      </c>
      <c r="P33" s="59">
        <v>13.4</v>
      </c>
      <c r="Q33" s="85" t="s">
        <v>1332</v>
      </c>
      <c r="R33" s="86">
        <v>0.9</v>
      </c>
      <c r="S33" s="87">
        <v>0.9</v>
      </c>
      <c r="T33" s="84">
        <v>309</v>
      </c>
      <c r="U33" s="84">
        <v>366</v>
      </c>
      <c r="V33" s="19">
        <v>493</v>
      </c>
      <c r="W33" s="19" t="s">
        <v>122</v>
      </c>
      <c r="X33" s="19">
        <v>43420</v>
      </c>
      <c r="Y33" s="19" t="s">
        <v>122</v>
      </c>
      <c r="Z33" s="19">
        <v>19216</v>
      </c>
      <c r="AA33" s="19">
        <v>35243</v>
      </c>
    </row>
    <row r="34" spans="1:27" s="20" customFormat="1" x14ac:dyDescent="0.35">
      <c r="A34" s="28" t="s">
        <v>24</v>
      </c>
      <c r="B34" s="29">
        <v>44470</v>
      </c>
      <c r="C34" s="30" t="s">
        <v>25</v>
      </c>
      <c r="D34" s="30" t="s">
        <v>22</v>
      </c>
      <c r="E34" s="31"/>
      <c r="F34" s="30" t="s">
        <v>1354</v>
      </c>
      <c r="G34" s="30"/>
      <c r="H34" s="30"/>
      <c r="I34" s="30"/>
      <c r="J34" s="54"/>
      <c r="K34" s="30"/>
      <c r="L34" s="30"/>
      <c r="M34" s="30" t="s">
        <v>173</v>
      </c>
      <c r="N34" s="31" t="s">
        <v>219</v>
      </c>
      <c r="O34" s="30" t="s">
        <v>220</v>
      </c>
      <c r="P34" s="57" t="s">
        <v>122</v>
      </c>
      <c r="Q34" s="58">
        <v>25.985368999999999</v>
      </c>
      <c r="R34" s="81">
        <v>0</v>
      </c>
      <c r="S34" s="58">
        <v>25.985368999999999</v>
      </c>
      <c r="T34" s="84" t="s">
        <v>122</v>
      </c>
      <c r="U34" s="19" t="s">
        <v>122</v>
      </c>
      <c r="V34" s="84" t="s">
        <v>122</v>
      </c>
      <c r="W34" s="19" t="s">
        <v>122</v>
      </c>
      <c r="X34" s="84" t="s">
        <v>122</v>
      </c>
      <c r="Y34" s="19" t="s">
        <v>122</v>
      </c>
      <c r="Z34" s="84" t="s">
        <v>122</v>
      </c>
      <c r="AA34" s="19" t="s">
        <v>122</v>
      </c>
    </row>
    <row r="35" spans="1:27" s="20" customFormat="1" x14ac:dyDescent="0.35">
      <c r="A35" s="28" t="s">
        <v>24</v>
      </c>
      <c r="B35" s="29">
        <v>44526</v>
      </c>
      <c r="C35" s="30" t="s">
        <v>25</v>
      </c>
      <c r="D35" s="30" t="s">
        <v>23</v>
      </c>
      <c r="E35" s="31"/>
      <c r="F35" s="30" t="s">
        <v>1355</v>
      </c>
      <c r="G35" s="30">
        <v>10</v>
      </c>
      <c r="H35" s="30">
        <v>45</v>
      </c>
      <c r="I35" s="30"/>
      <c r="J35" s="54" t="s">
        <v>142</v>
      </c>
      <c r="K35" s="30" t="s">
        <v>139</v>
      </c>
      <c r="L35" s="30" t="s">
        <v>1695</v>
      </c>
      <c r="M35" s="30" t="s">
        <v>173</v>
      </c>
      <c r="N35" s="31" t="s">
        <v>221</v>
      </c>
      <c r="O35" s="31" t="s">
        <v>222</v>
      </c>
      <c r="P35" s="39">
        <v>5.8</v>
      </c>
      <c r="Q35" s="86">
        <v>1.3</v>
      </c>
      <c r="R35" s="81">
        <v>0</v>
      </c>
      <c r="S35" s="86">
        <v>1.3</v>
      </c>
      <c r="T35" s="84">
        <v>29</v>
      </c>
      <c r="U35" s="84">
        <v>71</v>
      </c>
      <c r="V35" s="19">
        <v>102</v>
      </c>
      <c r="W35" s="19" t="s">
        <v>122</v>
      </c>
      <c r="X35" s="19">
        <v>2450</v>
      </c>
      <c r="Y35" s="19" t="s">
        <v>122</v>
      </c>
      <c r="Z35" s="19">
        <v>4759</v>
      </c>
      <c r="AA35" s="19">
        <v>17701</v>
      </c>
    </row>
    <row r="36" spans="1:27" s="23" customFormat="1" x14ac:dyDescent="0.35">
      <c r="A36" s="28" t="s">
        <v>24</v>
      </c>
      <c r="B36" s="29">
        <v>44529</v>
      </c>
      <c r="C36" s="30" t="s">
        <v>25</v>
      </c>
      <c r="D36" s="30" t="s">
        <v>22</v>
      </c>
      <c r="E36" s="31"/>
      <c r="F36" s="30" t="s">
        <v>1356</v>
      </c>
      <c r="G36" s="30"/>
      <c r="H36" s="30"/>
      <c r="I36" s="30"/>
      <c r="J36" s="54"/>
      <c r="K36" s="30"/>
      <c r="L36" s="30"/>
      <c r="M36" s="30" t="s">
        <v>173</v>
      </c>
      <c r="N36" s="31" t="s">
        <v>223</v>
      </c>
      <c r="O36" s="30" t="s">
        <v>1331</v>
      </c>
      <c r="P36" s="57">
        <v>17.420000000000002</v>
      </c>
      <c r="Q36" s="58">
        <v>18.148879999999998</v>
      </c>
      <c r="R36" s="81">
        <v>0</v>
      </c>
      <c r="S36" s="83">
        <v>18.148879999999998</v>
      </c>
      <c r="T36" s="84" t="s">
        <v>122</v>
      </c>
      <c r="U36" s="19" t="s">
        <v>122</v>
      </c>
      <c r="V36" s="84" t="s">
        <v>122</v>
      </c>
      <c r="W36" s="19" t="s">
        <v>122</v>
      </c>
      <c r="X36" s="84" t="s">
        <v>122</v>
      </c>
      <c r="Y36" s="19" t="s">
        <v>122</v>
      </c>
      <c r="Z36" s="84" t="s">
        <v>122</v>
      </c>
      <c r="AA36" s="19" t="s">
        <v>122</v>
      </c>
    </row>
    <row r="37" spans="1:27" s="23" customFormat="1" x14ac:dyDescent="0.35">
      <c r="A37" s="28" t="s">
        <v>24</v>
      </c>
      <c r="B37" s="29">
        <v>44536</v>
      </c>
      <c r="C37" s="30" t="s">
        <v>25</v>
      </c>
      <c r="D37" s="30" t="s">
        <v>23</v>
      </c>
      <c r="E37" s="31"/>
      <c r="F37" s="30" t="s">
        <v>1357</v>
      </c>
      <c r="G37" s="30">
        <v>10</v>
      </c>
      <c r="H37" s="30">
        <v>45</v>
      </c>
      <c r="I37" s="30"/>
      <c r="J37" s="54" t="s">
        <v>142</v>
      </c>
      <c r="K37" s="30" t="s">
        <v>139</v>
      </c>
      <c r="L37" s="30" t="s">
        <v>1692</v>
      </c>
      <c r="M37" s="30" t="s">
        <v>173</v>
      </c>
      <c r="N37" s="31" t="s">
        <v>224</v>
      </c>
      <c r="O37" s="30" t="s">
        <v>225</v>
      </c>
      <c r="P37" s="39">
        <v>5.8</v>
      </c>
      <c r="Q37" s="86">
        <v>1.3</v>
      </c>
      <c r="R37" s="81">
        <v>0</v>
      </c>
      <c r="S37" s="87">
        <v>1.3</v>
      </c>
      <c r="T37" s="84">
        <v>12</v>
      </c>
      <c r="U37" s="84">
        <v>11</v>
      </c>
      <c r="V37" s="19">
        <v>9</v>
      </c>
      <c r="W37" s="19" t="s">
        <v>122</v>
      </c>
      <c r="X37" s="19">
        <v>166</v>
      </c>
      <c r="Y37" s="19" t="s">
        <v>122</v>
      </c>
      <c r="Z37" s="19">
        <v>220</v>
      </c>
      <c r="AA37" s="19">
        <v>193</v>
      </c>
    </row>
    <row r="38" spans="1:27" s="20" customFormat="1" x14ac:dyDescent="0.35">
      <c r="A38" s="28" t="s">
        <v>24</v>
      </c>
      <c r="B38" s="29">
        <v>44545</v>
      </c>
      <c r="C38" s="30" t="s">
        <v>25</v>
      </c>
      <c r="D38" s="30" t="s">
        <v>23</v>
      </c>
      <c r="E38" s="31"/>
      <c r="F38" s="30" t="s">
        <v>1358</v>
      </c>
      <c r="G38" s="31">
        <v>30</v>
      </c>
      <c r="H38" s="31">
        <v>40</v>
      </c>
      <c r="I38" s="30"/>
      <c r="J38" s="30" t="s">
        <v>128</v>
      </c>
      <c r="K38" s="30" t="s">
        <v>128</v>
      </c>
      <c r="L38" s="30" t="s">
        <v>1044</v>
      </c>
      <c r="M38" s="30" t="s">
        <v>173</v>
      </c>
      <c r="N38" s="31" t="s">
        <v>226</v>
      </c>
      <c r="O38" s="30" t="s">
        <v>227</v>
      </c>
      <c r="P38" s="39">
        <v>10.199999999999999</v>
      </c>
      <c r="Q38" s="85">
        <v>2</v>
      </c>
      <c r="R38" s="81">
        <v>0</v>
      </c>
      <c r="S38" s="88">
        <v>2</v>
      </c>
      <c r="T38" s="84">
        <v>13</v>
      </c>
      <c r="U38" s="84">
        <v>19</v>
      </c>
      <c r="V38" s="19">
        <v>13</v>
      </c>
      <c r="W38" s="19" t="s">
        <v>122</v>
      </c>
      <c r="X38" s="19">
        <v>139</v>
      </c>
      <c r="Y38" s="19" t="s">
        <v>122</v>
      </c>
      <c r="Z38" s="19">
        <v>1450</v>
      </c>
      <c r="AA38" s="19">
        <v>2279</v>
      </c>
    </row>
    <row r="39" spans="1:27" s="20" customFormat="1" x14ac:dyDescent="0.35">
      <c r="A39" s="28" t="s">
        <v>26</v>
      </c>
      <c r="B39" s="29">
        <v>44448</v>
      </c>
      <c r="C39" s="30" t="s">
        <v>21</v>
      </c>
      <c r="D39" s="30" t="s">
        <v>23</v>
      </c>
      <c r="E39" s="30"/>
      <c r="F39" s="30" t="s">
        <v>1359</v>
      </c>
      <c r="G39" s="31">
        <v>30</v>
      </c>
      <c r="H39" s="31"/>
      <c r="I39" s="30"/>
      <c r="J39" s="30" t="s">
        <v>128</v>
      </c>
      <c r="K39" s="30"/>
      <c r="L39" s="30"/>
      <c r="M39" s="30" t="s">
        <v>173</v>
      </c>
      <c r="N39" s="30" t="s">
        <v>228</v>
      </c>
      <c r="O39" s="30" t="s">
        <v>229</v>
      </c>
      <c r="P39" s="47">
        <v>17.100000000000001</v>
      </c>
      <c r="Q39" s="81">
        <v>3.8</v>
      </c>
      <c r="R39" s="81">
        <v>13.3</v>
      </c>
      <c r="S39" s="82">
        <v>17.100000000000001</v>
      </c>
      <c r="T39" s="74">
        <v>0</v>
      </c>
      <c r="U39" s="74">
        <v>4</v>
      </c>
      <c r="V39" s="19">
        <v>24.224999999999998</v>
      </c>
      <c r="W39" s="19">
        <v>1.34</v>
      </c>
      <c r="X39" s="19">
        <v>1889.6</v>
      </c>
      <c r="Y39" s="19">
        <v>338.78</v>
      </c>
      <c r="Z39" s="19">
        <v>39.878048780487809</v>
      </c>
      <c r="AA39" s="19">
        <v>220.92192379762648</v>
      </c>
    </row>
    <row r="40" spans="1:27" s="20" customFormat="1" x14ac:dyDescent="0.35">
      <c r="A40" s="61" t="s">
        <v>27</v>
      </c>
      <c r="B40" s="62">
        <v>44259</v>
      </c>
      <c r="C40" s="63" t="s">
        <v>21</v>
      </c>
      <c r="D40" s="63" t="s">
        <v>23</v>
      </c>
      <c r="E40" s="63"/>
      <c r="F40" s="63" t="s">
        <v>1360</v>
      </c>
      <c r="G40" s="64"/>
      <c r="H40" s="64"/>
      <c r="I40" s="63" t="s">
        <v>116</v>
      </c>
      <c r="J40" s="63"/>
      <c r="K40" s="63"/>
      <c r="L40" s="63" t="s">
        <v>144</v>
      </c>
      <c r="M40" s="63" t="s">
        <v>173</v>
      </c>
      <c r="N40" s="63" t="s">
        <v>230</v>
      </c>
      <c r="O40" s="63" t="s">
        <v>231</v>
      </c>
      <c r="P40" s="65">
        <v>13.002000000000001</v>
      </c>
      <c r="Q40" s="65">
        <v>0.5</v>
      </c>
      <c r="R40" s="65">
        <v>0</v>
      </c>
      <c r="S40" s="93">
        <v>0.5</v>
      </c>
      <c r="T40" s="66">
        <v>7</v>
      </c>
      <c r="U40" s="66">
        <v>8</v>
      </c>
      <c r="V40" s="94">
        <v>5.0076528364217872</v>
      </c>
      <c r="W40" s="94">
        <v>1.3883860838986746</v>
      </c>
      <c r="X40" s="94">
        <v>1021.5611786300445</v>
      </c>
      <c r="Y40" s="94">
        <v>341.54297663907397</v>
      </c>
      <c r="Z40" s="94">
        <v>149.80852119049203</v>
      </c>
      <c r="AA40" s="94">
        <v>388.58182970912605</v>
      </c>
    </row>
    <row r="41" spans="1:27" s="20" customFormat="1" x14ac:dyDescent="0.35">
      <c r="A41" s="61" t="s">
        <v>27</v>
      </c>
      <c r="B41" s="62">
        <v>44378</v>
      </c>
      <c r="C41" s="63" t="s">
        <v>21</v>
      </c>
      <c r="D41" s="63" t="s">
        <v>23</v>
      </c>
      <c r="E41" s="63"/>
      <c r="F41" s="63" t="s">
        <v>41</v>
      </c>
      <c r="G41" s="64"/>
      <c r="H41" s="64"/>
      <c r="I41" s="63" t="s">
        <v>117</v>
      </c>
      <c r="J41" s="63"/>
      <c r="K41" s="63"/>
      <c r="L41" s="63" t="s">
        <v>145</v>
      </c>
      <c r="M41" s="63" t="s">
        <v>173</v>
      </c>
      <c r="N41" s="63" t="s">
        <v>232</v>
      </c>
      <c r="O41" s="63" t="s">
        <v>233</v>
      </c>
      <c r="P41" s="65">
        <v>21.007999999999999</v>
      </c>
      <c r="Q41" s="65">
        <v>1</v>
      </c>
      <c r="R41" s="65">
        <v>0</v>
      </c>
      <c r="S41" s="93">
        <v>1</v>
      </c>
      <c r="T41" s="66">
        <v>22</v>
      </c>
      <c r="U41" s="66">
        <v>18</v>
      </c>
      <c r="V41" s="94">
        <v>14.429793091537721</v>
      </c>
      <c r="W41" s="94">
        <v>4.350137834730428</v>
      </c>
      <c r="X41" s="94">
        <v>1818.1539295337529</v>
      </c>
      <c r="Y41" s="94">
        <v>1070.1339073436852</v>
      </c>
      <c r="Z41" s="94">
        <v>621.21963565340548</v>
      </c>
      <c r="AA41" s="94">
        <v>963.27390417367565</v>
      </c>
    </row>
    <row r="42" spans="1:27" s="20" customFormat="1" x14ac:dyDescent="0.35">
      <c r="A42" s="61" t="s">
        <v>27</v>
      </c>
      <c r="B42" s="62">
        <v>44417</v>
      </c>
      <c r="C42" s="63" t="s">
        <v>21</v>
      </c>
      <c r="D42" s="63" t="s">
        <v>23</v>
      </c>
      <c r="E42" s="63"/>
      <c r="F42" s="63" t="s">
        <v>1361</v>
      </c>
      <c r="G42" s="64"/>
      <c r="H42" s="64"/>
      <c r="I42" s="63" t="s">
        <v>118</v>
      </c>
      <c r="J42" s="63"/>
      <c r="K42" s="63"/>
      <c r="L42" s="63" t="s">
        <v>146</v>
      </c>
      <c r="M42" s="63" t="s">
        <v>173</v>
      </c>
      <c r="N42" s="63" t="s">
        <v>234</v>
      </c>
      <c r="O42" s="63" t="s">
        <v>235</v>
      </c>
      <c r="P42" s="65">
        <v>3.97</v>
      </c>
      <c r="Q42" s="65">
        <v>3</v>
      </c>
      <c r="R42" s="65">
        <v>0</v>
      </c>
      <c r="S42" s="93">
        <v>3</v>
      </c>
      <c r="T42" s="66">
        <v>0</v>
      </c>
      <c r="U42" s="66">
        <v>0</v>
      </c>
      <c r="V42" s="94">
        <v>43.310037532439274</v>
      </c>
      <c r="W42" s="94">
        <v>3.7390816840325085</v>
      </c>
      <c r="X42" s="94">
        <v>4287.693715711488</v>
      </c>
      <c r="Y42" s="94">
        <v>919.81409427199708</v>
      </c>
      <c r="Z42" s="94">
        <v>221.90067643915881</v>
      </c>
      <c r="AA42" s="94">
        <v>40.392058614501259</v>
      </c>
    </row>
    <row r="43" spans="1:27" s="20" customFormat="1" x14ac:dyDescent="0.35">
      <c r="A43" s="61" t="s">
        <v>27</v>
      </c>
      <c r="B43" s="62">
        <v>44509</v>
      </c>
      <c r="C43" s="63" t="s">
        <v>21</v>
      </c>
      <c r="D43" s="63" t="s">
        <v>23</v>
      </c>
      <c r="E43" s="63"/>
      <c r="F43" s="63" t="s">
        <v>1362</v>
      </c>
      <c r="G43" s="64"/>
      <c r="H43" s="64"/>
      <c r="I43" s="63" t="s">
        <v>119</v>
      </c>
      <c r="J43" s="63"/>
      <c r="K43" s="63"/>
      <c r="L43" s="63" t="s">
        <v>147</v>
      </c>
      <c r="M43" s="63" t="s">
        <v>173</v>
      </c>
      <c r="N43" s="63" t="s">
        <v>236</v>
      </c>
      <c r="O43" s="63" t="s">
        <v>237</v>
      </c>
      <c r="P43" s="65">
        <v>1.24</v>
      </c>
      <c r="Q43" s="65">
        <v>0.7</v>
      </c>
      <c r="R43" s="65">
        <v>0</v>
      </c>
      <c r="S43" s="93">
        <v>0.7</v>
      </c>
      <c r="T43" s="66">
        <v>0</v>
      </c>
      <c r="U43" s="66">
        <v>0</v>
      </c>
      <c r="V43" s="94">
        <v>20.65051097942505</v>
      </c>
      <c r="W43" s="94">
        <v>0.46972343557050966</v>
      </c>
      <c r="X43" s="94">
        <v>743.41839525930175</v>
      </c>
      <c r="Y43" s="94">
        <v>115.55196515034538</v>
      </c>
      <c r="Z43" s="94">
        <v>45.504977426463448</v>
      </c>
      <c r="AA43" s="94">
        <v>13.293588911101681</v>
      </c>
    </row>
    <row r="44" spans="1:27" s="20" customFormat="1" x14ac:dyDescent="0.35">
      <c r="A44" s="61" t="s">
        <v>27</v>
      </c>
      <c r="B44" s="62">
        <v>44533</v>
      </c>
      <c r="C44" s="63" t="s">
        <v>21</v>
      </c>
      <c r="D44" s="63" t="s">
        <v>23</v>
      </c>
      <c r="E44" s="63"/>
      <c r="F44" s="63" t="s">
        <v>1363</v>
      </c>
      <c r="G44" s="64"/>
      <c r="H44" s="64"/>
      <c r="I44" s="63" t="s">
        <v>120</v>
      </c>
      <c r="J44" s="63"/>
      <c r="K44" s="63"/>
      <c r="L44" s="63" t="s">
        <v>148</v>
      </c>
      <c r="M44" s="63" t="s">
        <v>173</v>
      </c>
      <c r="N44" s="63" t="s">
        <v>238</v>
      </c>
      <c r="O44" s="63" t="s">
        <v>239</v>
      </c>
      <c r="P44" s="65">
        <v>99.1</v>
      </c>
      <c r="Q44" s="65">
        <v>3</v>
      </c>
      <c r="R44" s="65">
        <v>0</v>
      </c>
      <c r="S44" s="93">
        <v>3</v>
      </c>
      <c r="T44" s="66">
        <v>312</v>
      </c>
      <c r="U44" s="66">
        <v>285</v>
      </c>
      <c r="V44" s="94">
        <v>204.66713244354511</v>
      </c>
      <c r="W44" s="94">
        <v>3.1134765773655908</v>
      </c>
      <c r="X44" s="94">
        <v>3479.341251540267</v>
      </c>
      <c r="Y44" s="94">
        <v>765.91523803193536</v>
      </c>
      <c r="Z44" s="94">
        <v>24398.848570683545</v>
      </c>
      <c r="AA44" s="94">
        <v>29240.782685611735</v>
      </c>
    </row>
    <row r="45" spans="1:27" s="20" customFormat="1" x14ac:dyDescent="0.35">
      <c r="A45" s="61" t="s">
        <v>27</v>
      </c>
      <c r="B45" s="62">
        <v>44547</v>
      </c>
      <c r="C45" s="63" t="s">
        <v>21</v>
      </c>
      <c r="D45" s="63" t="s">
        <v>23</v>
      </c>
      <c r="E45" s="63"/>
      <c r="F45" s="63" t="s">
        <v>1364</v>
      </c>
      <c r="G45" s="64"/>
      <c r="H45" s="64"/>
      <c r="I45" s="63" t="s">
        <v>121</v>
      </c>
      <c r="J45" s="63"/>
      <c r="K45" s="63"/>
      <c r="L45" s="63" t="s">
        <v>149</v>
      </c>
      <c r="M45" s="63" t="s">
        <v>173</v>
      </c>
      <c r="N45" s="63" t="s">
        <v>240</v>
      </c>
      <c r="O45" s="63" t="s">
        <v>241</v>
      </c>
      <c r="P45" s="65">
        <v>8.3800000000000008</v>
      </c>
      <c r="Q45" s="65">
        <v>0.75</v>
      </c>
      <c r="R45" s="65">
        <v>0.68</v>
      </c>
      <c r="S45" s="93">
        <v>1.43</v>
      </c>
      <c r="T45" s="66">
        <v>0</v>
      </c>
      <c r="U45" s="66">
        <v>0</v>
      </c>
      <c r="V45" s="94">
        <v>205.17412775431109</v>
      </c>
      <c r="W45" s="94">
        <v>6.6052260099251319</v>
      </c>
      <c r="X45" s="94">
        <v>1436.2188942801777</v>
      </c>
      <c r="Y45" s="94">
        <v>1624.8855984415825</v>
      </c>
      <c r="Z45" s="94">
        <v>2855.5651564808804</v>
      </c>
      <c r="AA45" s="94">
        <v>2989.0123374730933</v>
      </c>
    </row>
    <row r="46" spans="1:27" s="20" customFormat="1" x14ac:dyDescent="0.35">
      <c r="A46" s="61" t="s">
        <v>27</v>
      </c>
      <c r="B46" s="62">
        <v>44553</v>
      </c>
      <c r="C46" s="63" t="s">
        <v>21</v>
      </c>
      <c r="D46" s="63" t="s">
        <v>23</v>
      </c>
      <c r="E46" s="63"/>
      <c r="F46" s="63" t="s">
        <v>1365</v>
      </c>
      <c r="G46" s="64"/>
      <c r="H46" s="64"/>
      <c r="I46" s="63" t="s">
        <v>121</v>
      </c>
      <c r="J46" s="63"/>
      <c r="K46" s="63"/>
      <c r="L46" s="63" t="s">
        <v>149</v>
      </c>
      <c r="M46" s="63" t="s">
        <v>173</v>
      </c>
      <c r="N46" s="63" t="s">
        <v>242</v>
      </c>
      <c r="O46" s="63" t="s">
        <v>243</v>
      </c>
      <c r="P46" s="65">
        <v>5.07</v>
      </c>
      <c r="Q46" s="65">
        <v>3</v>
      </c>
      <c r="R46" s="65">
        <v>0</v>
      </c>
      <c r="S46" s="93">
        <v>3</v>
      </c>
      <c r="T46" s="66">
        <v>0</v>
      </c>
      <c r="U46" s="66">
        <v>1</v>
      </c>
      <c r="V46" s="94">
        <v>1441.33181309214</v>
      </c>
      <c r="W46" s="94">
        <v>11.030187046781835</v>
      </c>
      <c r="X46" s="94">
        <v>4323.9954392764203</v>
      </c>
      <c r="Y46" s="94">
        <v>2713.4260135083314</v>
      </c>
      <c r="Z46" s="94">
        <v>0</v>
      </c>
      <c r="AA46" s="94">
        <v>0</v>
      </c>
    </row>
    <row r="47" spans="1:27" s="20" customFormat="1" x14ac:dyDescent="0.35">
      <c r="A47" s="28" t="s">
        <v>28</v>
      </c>
      <c r="B47" s="29">
        <v>44231</v>
      </c>
      <c r="C47" s="30" t="s">
        <v>21</v>
      </c>
      <c r="D47" s="30" t="s">
        <v>22</v>
      </c>
      <c r="E47" s="30"/>
      <c r="F47" s="30" t="s">
        <v>1366</v>
      </c>
      <c r="G47" s="31"/>
      <c r="H47" s="31"/>
      <c r="I47" s="30"/>
      <c r="J47" s="30" t="s">
        <v>1701</v>
      </c>
      <c r="K47" s="30"/>
      <c r="L47" s="30"/>
      <c r="M47" s="30" t="s">
        <v>173</v>
      </c>
      <c r="N47" s="30" t="s">
        <v>244</v>
      </c>
      <c r="O47" s="30" t="s">
        <v>245</v>
      </c>
      <c r="P47" s="47">
        <v>11240.25</v>
      </c>
      <c r="Q47" s="81">
        <v>1000</v>
      </c>
      <c r="R47" s="81">
        <v>593.75</v>
      </c>
      <c r="S47" s="93">
        <v>1593.75</v>
      </c>
      <c r="T47" s="66">
        <v>4704</v>
      </c>
      <c r="U47" s="66">
        <v>6094</v>
      </c>
      <c r="V47" s="75">
        <v>10994.977999999999</v>
      </c>
      <c r="W47" s="75">
        <v>6307.7439999999997</v>
      </c>
      <c r="X47" s="75">
        <v>2550834.9010000001</v>
      </c>
      <c r="Y47" s="75">
        <v>1621090.2309999999</v>
      </c>
      <c r="Z47" s="75">
        <v>4775000</v>
      </c>
      <c r="AA47" s="75">
        <v>6534100</v>
      </c>
    </row>
    <row r="48" spans="1:27" s="20" customFormat="1" x14ac:dyDescent="0.35">
      <c r="A48" s="95" t="s">
        <v>28</v>
      </c>
      <c r="B48" s="96">
        <v>44249</v>
      </c>
      <c r="C48" s="97" t="s">
        <v>25</v>
      </c>
      <c r="D48" s="97" t="s">
        <v>22</v>
      </c>
      <c r="E48" s="97" t="s">
        <v>254</v>
      </c>
      <c r="F48" s="97" t="s">
        <v>1748</v>
      </c>
      <c r="G48" s="98"/>
      <c r="H48" s="99"/>
      <c r="I48" s="97"/>
      <c r="J48" s="97" t="s">
        <v>172</v>
      </c>
      <c r="K48" s="97"/>
      <c r="L48" s="97"/>
      <c r="M48" s="97" t="s">
        <v>173</v>
      </c>
      <c r="N48" s="97" t="s">
        <v>246</v>
      </c>
      <c r="O48" s="97" t="s">
        <v>247</v>
      </c>
      <c r="P48" s="100">
        <v>306.63</v>
      </c>
      <c r="Q48" s="101">
        <v>275</v>
      </c>
      <c r="R48" s="101">
        <v>0</v>
      </c>
      <c r="S48" s="110">
        <v>275</v>
      </c>
      <c r="T48" s="111">
        <v>400</v>
      </c>
      <c r="U48" s="111" t="s">
        <v>122</v>
      </c>
      <c r="V48" s="112">
        <v>421.42099999999999</v>
      </c>
      <c r="W48" s="112">
        <v>93.35</v>
      </c>
      <c r="X48" s="112">
        <v>92712.729000000007</v>
      </c>
      <c r="Y48" s="112">
        <v>23990.907999999999</v>
      </c>
      <c r="Z48" s="112">
        <v>94800</v>
      </c>
      <c r="AA48" s="112" t="s">
        <v>122</v>
      </c>
    </row>
    <row r="49" spans="1:27" s="20" customFormat="1" x14ac:dyDescent="0.35">
      <c r="A49" s="95" t="s">
        <v>28</v>
      </c>
      <c r="B49" s="96">
        <v>44273</v>
      </c>
      <c r="C49" s="97" t="s">
        <v>21</v>
      </c>
      <c r="D49" s="97" t="s">
        <v>22</v>
      </c>
      <c r="E49" s="97"/>
      <c r="F49" s="109" t="s">
        <v>1713</v>
      </c>
      <c r="G49" s="98"/>
      <c r="H49" s="99"/>
      <c r="I49" s="97"/>
      <c r="J49" s="97" t="s">
        <v>1702</v>
      </c>
      <c r="K49" s="97"/>
      <c r="L49" s="97"/>
      <c r="M49" s="97" t="s">
        <v>173</v>
      </c>
      <c r="N49" s="97" t="s">
        <v>248</v>
      </c>
      <c r="O49" s="97" t="s">
        <v>249</v>
      </c>
      <c r="P49" s="100">
        <v>49600</v>
      </c>
      <c r="Q49" s="101">
        <v>0</v>
      </c>
      <c r="R49" s="101">
        <v>2000.000016</v>
      </c>
      <c r="S49" s="110">
        <v>2000.000016</v>
      </c>
      <c r="T49" s="111">
        <v>187</v>
      </c>
      <c r="U49" s="111">
        <v>457</v>
      </c>
      <c r="V49" s="112">
        <v>5488.4059999999999</v>
      </c>
      <c r="W49" s="112">
        <v>5879.4229999999998</v>
      </c>
      <c r="X49" s="112">
        <v>1108657.9380000001</v>
      </c>
      <c r="Y49" s="112">
        <v>1511011.737</v>
      </c>
      <c r="Z49" s="112">
        <v>545000</v>
      </c>
      <c r="AA49" s="112">
        <v>1023000</v>
      </c>
    </row>
    <row r="50" spans="1:27" s="20" customFormat="1" x14ac:dyDescent="0.35">
      <c r="A50" s="28" t="s">
        <v>28</v>
      </c>
      <c r="B50" s="29">
        <v>44280</v>
      </c>
      <c r="C50" s="30" t="s">
        <v>21</v>
      </c>
      <c r="D50" s="30" t="s">
        <v>22</v>
      </c>
      <c r="E50" s="30"/>
      <c r="F50" s="30" t="s">
        <v>1367</v>
      </c>
      <c r="G50" s="32"/>
      <c r="H50" s="31"/>
      <c r="I50" s="30"/>
      <c r="J50" s="30" t="s">
        <v>1703</v>
      </c>
      <c r="K50" s="30"/>
      <c r="L50" s="30"/>
      <c r="M50" s="30" t="s">
        <v>173</v>
      </c>
      <c r="N50" s="30" t="s">
        <v>250</v>
      </c>
      <c r="O50" s="30" t="s">
        <v>251</v>
      </c>
      <c r="P50" s="47">
        <v>16876.8</v>
      </c>
      <c r="Q50" s="81">
        <v>90</v>
      </c>
      <c r="R50" s="81">
        <v>270</v>
      </c>
      <c r="S50" s="93">
        <v>360</v>
      </c>
      <c r="T50" s="66">
        <v>1633</v>
      </c>
      <c r="U50" s="66">
        <v>1657</v>
      </c>
      <c r="V50" s="75">
        <v>590.88800000000003</v>
      </c>
      <c r="W50" s="75">
        <v>476.28399999999999</v>
      </c>
      <c r="X50" s="75">
        <v>116404.942</v>
      </c>
      <c r="Y50" s="75">
        <v>122404.962</v>
      </c>
      <c r="Z50" s="75">
        <v>279071</v>
      </c>
      <c r="AA50" s="75">
        <v>368161</v>
      </c>
    </row>
    <row r="51" spans="1:27" s="20" customFormat="1" x14ac:dyDescent="0.35">
      <c r="A51" s="28" t="s">
        <v>28</v>
      </c>
      <c r="B51" s="29">
        <v>44316</v>
      </c>
      <c r="C51" s="30" t="s">
        <v>29</v>
      </c>
      <c r="D51" s="30" t="s">
        <v>22</v>
      </c>
      <c r="E51" s="30"/>
      <c r="F51" s="30" t="s">
        <v>1368</v>
      </c>
      <c r="G51" s="32"/>
      <c r="H51" s="31"/>
      <c r="I51" s="30"/>
      <c r="J51" s="30" t="s">
        <v>1704</v>
      </c>
      <c r="K51" s="30"/>
      <c r="L51" s="30"/>
      <c r="M51" s="30" t="s">
        <v>173</v>
      </c>
      <c r="N51" s="30" t="s">
        <v>252</v>
      </c>
      <c r="O51" s="30" t="s">
        <v>253</v>
      </c>
      <c r="P51" s="47">
        <v>4383.3289500000001</v>
      </c>
      <c r="Q51" s="81">
        <v>222.172</v>
      </c>
      <c r="R51" s="81">
        <v>0.05</v>
      </c>
      <c r="S51" s="93">
        <v>222.22200000000001</v>
      </c>
      <c r="T51" s="66">
        <v>27337</v>
      </c>
      <c r="U51" s="66">
        <v>29153</v>
      </c>
      <c r="V51" s="75">
        <v>2605.0610000000001</v>
      </c>
      <c r="W51" s="75">
        <v>2080.277</v>
      </c>
      <c r="X51" s="75">
        <v>450675.60200000001</v>
      </c>
      <c r="Y51" s="75">
        <v>534631.24100000004</v>
      </c>
      <c r="Z51" s="75">
        <v>3764900</v>
      </c>
      <c r="AA51" s="75">
        <v>3250500</v>
      </c>
    </row>
    <row r="52" spans="1:27" s="20" customFormat="1" x14ac:dyDescent="0.35">
      <c r="A52" s="28" t="s">
        <v>28</v>
      </c>
      <c r="B52" s="29">
        <v>44316</v>
      </c>
      <c r="C52" s="30" t="s">
        <v>25</v>
      </c>
      <c r="D52" s="30" t="s">
        <v>22</v>
      </c>
      <c r="E52" s="30" t="s">
        <v>254</v>
      </c>
      <c r="F52" s="30" t="s">
        <v>1747</v>
      </c>
      <c r="G52" s="32"/>
      <c r="H52" s="31"/>
      <c r="I52" s="30"/>
      <c r="J52" s="30" t="s">
        <v>172</v>
      </c>
      <c r="K52" s="30"/>
      <c r="L52" s="30"/>
      <c r="M52" s="30" t="s">
        <v>173</v>
      </c>
      <c r="N52" s="30" t="s">
        <v>254</v>
      </c>
      <c r="O52" s="30" t="s">
        <v>255</v>
      </c>
      <c r="P52" s="47" t="s">
        <v>1015</v>
      </c>
      <c r="Q52" s="81">
        <v>30</v>
      </c>
      <c r="R52" s="81">
        <v>0</v>
      </c>
      <c r="S52" s="93">
        <v>30</v>
      </c>
      <c r="T52" s="66">
        <v>354</v>
      </c>
      <c r="U52" s="66">
        <v>431</v>
      </c>
      <c r="V52" s="75">
        <v>790.21699999999998</v>
      </c>
      <c r="W52" s="75">
        <v>251.69300000000001</v>
      </c>
      <c r="X52" s="75">
        <v>136707.58100000001</v>
      </c>
      <c r="Y52" s="75">
        <v>64685.148000000001</v>
      </c>
      <c r="Z52" s="75">
        <v>188000</v>
      </c>
      <c r="AA52" s="75">
        <v>258300</v>
      </c>
    </row>
    <row r="53" spans="1:27" s="20" customFormat="1" x14ac:dyDescent="0.35">
      <c r="A53" s="61" t="s">
        <v>28</v>
      </c>
      <c r="B53" s="62">
        <v>44320</v>
      </c>
      <c r="C53" s="63" t="s">
        <v>21</v>
      </c>
      <c r="D53" s="63" t="s">
        <v>22</v>
      </c>
      <c r="E53" s="63"/>
      <c r="F53" s="63" t="s">
        <v>1369</v>
      </c>
      <c r="G53" s="76"/>
      <c r="H53" s="64"/>
      <c r="I53" s="63"/>
      <c r="J53" s="63" t="s">
        <v>138</v>
      </c>
      <c r="K53" s="63"/>
      <c r="L53" s="63"/>
      <c r="M53" s="63" t="s">
        <v>173</v>
      </c>
      <c r="N53" s="63" t="s">
        <v>256</v>
      </c>
      <c r="O53" s="63" t="s">
        <v>1689</v>
      </c>
      <c r="P53" s="65">
        <v>304.56324000000001</v>
      </c>
      <c r="Q53" s="81">
        <v>78.960840000000005</v>
      </c>
      <c r="R53" s="81">
        <v>0</v>
      </c>
      <c r="S53" s="93">
        <v>78.960840000000005</v>
      </c>
      <c r="T53" s="66">
        <v>2707</v>
      </c>
      <c r="U53" s="66">
        <v>2937</v>
      </c>
      <c r="V53" s="75">
        <v>270.32299999999998</v>
      </c>
      <c r="W53" s="75">
        <v>81.447999999999993</v>
      </c>
      <c r="X53" s="75">
        <v>46225.294999999998</v>
      </c>
      <c r="Y53" s="75">
        <v>20932.035</v>
      </c>
      <c r="Z53" s="75">
        <v>540119</v>
      </c>
      <c r="AA53" s="75">
        <v>683100</v>
      </c>
    </row>
    <row r="54" spans="1:27" s="20" customFormat="1" x14ac:dyDescent="0.35">
      <c r="A54" s="61" t="s">
        <v>28</v>
      </c>
      <c r="B54" s="62">
        <v>44327</v>
      </c>
      <c r="C54" s="63" t="s">
        <v>21</v>
      </c>
      <c r="D54" s="63" t="s">
        <v>23</v>
      </c>
      <c r="E54" s="63"/>
      <c r="F54" s="63" t="s">
        <v>1687</v>
      </c>
      <c r="G54" s="63"/>
      <c r="H54" s="63"/>
      <c r="I54" s="63"/>
      <c r="J54" s="63" t="s">
        <v>1704</v>
      </c>
      <c r="K54" s="76"/>
      <c r="L54" s="64"/>
      <c r="M54" s="63" t="s">
        <v>173</v>
      </c>
      <c r="N54" s="63" t="s">
        <v>1688</v>
      </c>
      <c r="O54" s="63" t="s">
        <v>257</v>
      </c>
      <c r="P54" s="77">
        <v>160.65</v>
      </c>
      <c r="Q54" s="89">
        <v>38</v>
      </c>
      <c r="R54" s="89">
        <v>62.51</v>
      </c>
      <c r="S54" s="113">
        <v>100.50999999999999</v>
      </c>
      <c r="T54" s="114">
        <v>174</v>
      </c>
      <c r="U54" s="114">
        <v>174</v>
      </c>
      <c r="V54" s="75">
        <v>223.221</v>
      </c>
      <c r="W54" s="75">
        <v>125.411</v>
      </c>
      <c r="X54" s="75">
        <v>37054.726999999999</v>
      </c>
      <c r="Y54" s="75">
        <v>32230.732</v>
      </c>
      <c r="Z54" s="115" t="s">
        <v>122</v>
      </c>
      <c r="AA54" s="115">
        <v>55727</v>
      </c>
    </row>
    <row r="55" spans="1:27" s="20" customFormat="1" x14ac:dyDescent="0.35">
      <c r="A55" s="28" t="s">
        <v>28</v>
      </c>
      <c r="B55" s="29">
        <v>44337</v>
      </c>
      <c r="C55" s="30" t="s">
        <v>21</v>
      </c>
      <c r="D55" s="30" t="s">
        <v>22</v>
      </c>
      <c r="E55" s="30"/>
      <c r="F55" s="30" t="s">
        <v>1370</v>
      </c>
      <c r="G55" s="32"/>
      <c r="H55" s="31"/>
      <c r="I55" s="30"/>
      <c r="J55" s="30" t="s">
        <v>1705</v>
      </c>
      <c r="K55" s="30"/>
      <c r="L55" s="30"/>
      <c r="M55" s="30" t="s">
        <v>173</v>
      </c>
      <c r="N55" s="30" t="s">
        <v>258</v>
      </c>
      <c r="O55" s="30" t="s">
        <v>259</v>
      </c>
      <c r="P55" s="47">
        <v>286</v>
      </c>
      <c r="Q55" s="81">
        <v>62.4</v>
      </c>
      <c r="R55" s="81">
        <v>111.01999999999998</v>
      </c>
      <c r="S55" s="93">
        <v>173.42</v>
      </c>
      <c r="T55" s="66">
        <v>919</v>
      </c>
      <c r="U55" s="66">
        <v>847</v>
      </c>
      <c r="V55" s="75">
        <v>447.37200000000001</v>
      </c>
      <c r="W55" s="75">
        <v>56.823</v>
      </c>
      <c r="X55" s="75">
        <v>70684.759999999995</v>
      </c>
      <c r="Y55" s="75">
        <v>14603.531000000001</v>
      </c>
      <c r="Z55" s="75">
        <v>134914</v>
      </c>
      <c r="AA55" s="75">
        <v>135300</v>
      </c>
    </row>
    <row r="56" spans="1:27" s="20" customFormat="1" x14ac:dyDescent="0.35">
      <c r="A56" s="28" t="s">
        <v>28</v>
      </c>
      <c r="B56" s="29">
        <v>44363</v>
      </c>
      <c r="C56" s="30" t="s">
        <v>21</v>
      </c>
      <c r="D56" s="30" t="s">
        <v>22</v>
      </c>
      <c r="E56" s="30"/>
      <c r="F56" s="30" t="s">
        <v>1371</v>
      </c>
      <c r="G56" s="32"/>
      <c r="H56" s="31"/>
      <c r="I56" s="30"/>
      <c r="J56" s="30" t="s">
        <v>1701</v>
      </c>
      <c r="K56" s="30"/>
      <c r="L56" s="30"/>
      <c r="M56" s="30" t="s">
        <v>173</v>
      </c>
      <c r="N56" s="30" t="s">
        <v>260</v>
      </c>
      <c r="O56" s="30" t="s">
        <v>261</v>
      </c>
      <c r="P56" s="47">
        <v>4281.5302009999996</v>
      </c>
      <c r="Q56" s="81">
        <v>657.14286700000002</v>
      </c>
      <c r="R56" s="81">
        <v>75.000033000000002</v>
      </c>
      <c r="S56" s="93">
        <v>732.14290000000005</v>
      </c>
      <c r="T56" s="66">
        <v>1172</v>
      </c>
      <c r="U56" s="66">
        <v>1283</v>
      </c>
      <c r="V56" s="75">
        <v>3400.6509999999998</v>
      </c>
      <c r="W56" s="75">
        <v>1730.357</v>
      </c>
      <c r="X56" s="75">
        <v>479491.72600000002</v>
      </c>
      <c r="Y56" s="75">
        <v>444701.80200000003</v>
      </c>
      <c r="Z56" s="75">
        <v>1731600</v>
      </c>
      <c r="AA56" s="75">
        <v>1904600</v>
      </c>
    </row>
    <row r="57" spans="1:27" s="20" customFormat="1" x14ac:dyDescent="0.35">
      <c r="A57" s="28" t="s">
        <v>28</v>
      </c>
      <c r="B57" s="29">
        <v>44372</v>
      </c>
      <c r="C57" s="30" t="s">
        <v>21</v>
      </c>
      <c r="D57" s="30" t="s">
        <v>22</v>
      </c>
      <c r="E57" s="30"/>
      <c r="F57" s="30" t="s">
        <v>1372</v>
      </c>
      <c r="G57" s="32"/>
      <c r="H57" s="31"/>
      <c r="I57" s="30"/>
      <c r="J57" s="30" t="s">
        <v>1701</v>
      </c>
      <c r="K57" s="30"/>
      <c r="L57" s="30"/>
      <c r="M57" s="30" t="s">
        <v>173</v>
      </c>
      <c r="N57" s="30" t="s">
        <v>262</v>
      </c>
      <c r="O57" s="30" t="s">
        <v>263</v>
      </c>
      <c r="P57" s="47">
        <v>662.49999000000003</v>
      </c>
      <c r="Q57" s="81">
        <v>99.999989999999997</v>
      </c>
      <c r="R57" s="81">
        <v>180</v>
      </c>
      <c r="S57" s="93">
        <v>279.99999000000003</v>
      </c>
      <c r="T57" s="66">
        <v>419</v>
      </c>
      <c r="U57" s="66">
        <v>540</v>
      </c>
      <c r="V57" s="75">
        <v>1050.5530000000001</v>
      </c>
      <c r="W57" s="75">
        <v>273.94400000000002</v>
      </c>
      <c r="X57" s="75">
        <v>140774.13800000001</v>
      </c>
      <c r="Y57" s="75">
        <v>70403.547000000006</v>
      </c>
      <c r="Z57" s="75">
        <v>250200</v>
      </c>
      <c r="AA57" s="75">
        <v>261500</v>
      </c>
    </row>
    <row r="58" spans="1:27" s="20" customFormat="1" x14ac:dyDescent="0.35">
      <c r="A58" s="28" t="s">
        <v>28</v>
      </c>
      <c r="B58" s="29">
        <v>44376</v>
      </c>
      <c r="C58" s="30" t="s">
        <v>21</v>
      </c>
      <c r="D58" s="30" t="s">
        <v>22</v>
      </c>
      <c r="E58" s="30"/>
      <c r="F58" s="30" t="s">
        <v>1373</v>
      </c>
      <c r="G58" s="32"/>
      <c r="H58" s="31"/>
      <c r="I58" s="30"/>
      <c r="J58" s="30" t="s">
        <v>138</v>
      </c>
      <c r="K58" s="30"/>
      <c r="L58" s="30"/>
      <c r="M58" s="30" t="s">
        <v>173</v>
      </c>
      <c r="N58" s="30" t="s">
        <v>264</v>
      </c>
      <c r="O58" s="30" t="s">
        <v>265</v>
      </c>
      <c r="P58" s="47">
        <v>777.6</v>
      </c>
      <c r="Q58" s="81">
        <v>137.6</v>
      </c>
      <c r="R58" s="81">
        <v>224</v>
      </c>
      <c r="S58" s="93">
        <v>361.6</v>
      </c>
      <c r="T58" s="66">
        <v>554</v>
      </c>
      <c r="U58" s="66">
        <v>490</v>
      </c>
      <c r="V58" s="75">
        <v>519.41499999999996</v>
      </c>
      <c r="W58" s="75">
        <v>364.92200000000003</v>
      </c>
      <c r="X58" s="75">
        <v>68562.797000000006</v>
      </c>
      <c r="Y58" s="75">
        <v>93784.995999999999</v>
      </c>
      <c r="Z58" s="75">
        <v>168500</v>
      </c>
      <c r="AA58" s="75">
        <v>132500</v>
      </c>
    </row>
    <row r="59" spans="1:27" s="20" customFormat="1" x14ac:dyDescent="0.35">
      <c r="A59" s="28" t="s">
        <v>28</v>
      </c>
      <c r="B59" s="29">
        <v>44379</v>
      </c>
      <c r="C59" s="30" t="s">
        <v>30</v>
      </c>
      <c r="D59" s="30" t="s">
        <v>22</v>
      </c>
      <c r="E59" s="30"/>
      <c r="F59" s="30" t="s">
        <v>1374</v>
      </c>
      <c r="G59" s="32"/>
      <c r="H59" s="31"/>
      <c r="I59" s="30"/>
      <c r="J59" s="30" t="s">
        <v>1701</v>
      </c>
      <c r="K59" s="30"/>
      <c r="L59" s="30"/>
      <c r="M59" s="30" t="s">
        <v>173</v>
      </c>
      <c r="N59" s="30" t="s">
        <v>266</v>
      </c>
      <c r="O59" s="30" t="s">
        <v>267</v>
      </c>
      <c r="P59" s="47">
        <v>854.20084999999995</v>
      </c>
      <c r="Q59" s="81">
        <v>244.56522500000003</v>
      </c>
      <c r="R59" s="81">
        <v>81.521725000000004</v>
      </c>
      <c r="S59" s="93">
        <v>326.08695</v>
      </c>
      <c r="T59" s="66">
        <v>1179</v>
      </c>
      <c r="U59" s="66">
        <v>1330</v>
      </c>
      <c r="V59" s="75">
        <v>1187.434</v>
      </c>
      <c r="W59" s="75">
        <v>194.42099999999999</v>
      </c>
      <c r="X59" s="75">
        <v>154366.46599999999</v>
      </c>
      <c r="Y59" s="75">
        <v>49966.156000000003</v>
      </c>
      <c r="Z59" s="75">
        <v>194248</v>
      </c>
      <c r="AA59" s="75">
        <v>210067</v>
      </c>
    </row>
    <row r="60" spans="1:27" s="20" customFormat="1" x14ac:dyDescent="0.35">
      <c r="A60" s="28" t="s">
        <v>28</v>
      </c>
      <c r="B60" s="29">
        <v>44396</v>
      </c>
      <c r="C60" s="30" t="s">
        <v>25</v>
      </c>
      <c r="D60" s="30" t="s">
        <v>22</v>
      </c>
      <c r="E60" s="30"/>
      <c r="F60" s="30" t="s">
        <v>1375</v>
      </c>
      <c r="G60" s="32"/>
      <c r="H60" s="31"/>
      <c r="I60" s="30"/>
      <c r="J60" s="30" t="s">
        <v>1705</v>
      </c>
      <c r="K60" s="30"/>
      <c r="L60" s="30"/>
      <c r="M60" s="30" t="s">
        <v>173</v>
      </c>
      <c r="N60" s="30" t="s">
        <v>268</v>
      </c>
      <c r="O60" s="30" t="s">
        <v>269</v>
      </c>
      <c r="P60" s="47">
        <v>709.99999949999994</v>
      </c>
      <c r="Q60" s="81">
        <v>49.999999500000001</v>
      </c>
      <c r="R60" s="81">
        <v>165</v>
      </c>
      <c r="S60" s="93">
        <v>214.9999995</v>
      </c>
      <c r="T60" s="66">
        <v>5540</v>
      </c>
      <c r="U60" s="66">
        <v>5488</v>
      </c>
      <c r="V60" s="75">
        <v>264.19400000000002</v>
      </c>
      <c r="W60" s="75">
        <v>25.082000000000001</v>
      </c>
      <c r="X60" s="75">
        <v>31174.92</v>
      </c>
      <c r="Y60" s="75">
        <v>6445.9750000000004</v>
      </c>
      <c r="Z60" s="75">
        <v>614500</v>
      </c>
      <c r="AA60" s="75">
        <v>700300</v>
      </c>
    </row>
    <row r="61" spans="1:27" s="20" customFormat="1" x14ac:dyDescent="0.35">
      <c r="A61" s="28" t="s">
        <v>28</v>
      </c>
      <c r="B61" s="29">
        <v>44488</v>
      </c>
      <c r="C61" s="30" t="s">
        <v>25</v>
      </c>
      <c r="D61" s="30" t="s">
        <v>22</v>
      </c>
      <c r="E61" s="30" t="s">
        <v>254</v>
      </c>
      <c r="F61" s="30" t="s">
        <v>1746</v>
      </c>
      <c r="G61" s="32"/>
      <c r="H61" s="31"/>
      <c r="I61" s="30"/>
      <c r="J61" s="30" t="s">
        <v>172</v>
      </c>
      <c r="K61" s="30"/>
      <c r="L61" s="30"/>
      <c r="M61" s="30" t="s">
        <v>173</v>
      </c>
      <c r="N61" s="30" t="s">
        <v>270</v>
      </c>
      <c r="O61" s="30" t="s">
        <v>271</v>
      </c>
      <c r="P61" s="81">
        <v>149.85</v>
      </c>
      <c r="Q61" s="81">
        <v>150</v>
      </c>
      <c r="R61" s="81">
        <v>0</v>
      </c>
      <c r="S61" s="93">
        <v>150</v>
      </c>
      <c r="T61" s="66">
        <v>0</v>
      </c>
      <c r="U61" s="66" t="s">
        <v>122</v>
      </c>
      <c r="V61" s="75">
        <v>16.803999999999998</v>
      </c>
      <c r="W61" s="75">
        <v>38.112000000000002</v>
      </c>
      <c r="X61" s="75">
        <v>873.81700000000001</v>
      </c>
      <c r="Y61" s="75">
        <v>9794.8009999999995</v>
      </c>
      <c r="Z61" s="75">
        <v>0</v>
      </c>
      <c r="AA61" s="75" t="s">
        <v>122</v>
      </c>
    </row>
    <row r="62" spans="1:27" s="20" customFormat="1" x14ac:dyDescent="0.35">
      <c r="A62" s="28" t="s">
        <v>28</v>
      </c>
      <c r="B62" s="29">
        <v>44510</v>
      </c>
      <c r="C62" s="30" t="s">
        <v>21</v>
      </c>
      <c r="D62" s="30" t="s">
        <v>23</v>
      </c>
      <c r="E62" s="30"/>
      <c r="F62" s="30" t="s">
        <v>1376</v>
      </c>
      <c r="G62" s="32"/>
      <c r="H62" s="31"/>
      <c r="I62" s="30"/>
      <c r="J62" s="30" t="s">
        <v>1706</v>
      </c>
      <c r="K62" s="30"/>
      <c r="L62" s="30"/>
      <c r="M62" s="30" t="s">
        <v>173</v>
      </c>
      <c r="N62" s="30" t="s">
        <v>272</v>
      </c>
      <c r="O62" s="30" t="s">
        <v>273</v>
      </c>
      <c r="P62" s="81">
        <v>106.31337310000001</v>
      </c>
      <c r="Q62" s="81">
        <v>33.799999999999997</v>
      </c>
      <c r="R62" s="81">
        <v>7.6</v>
      </c>
      <c r="S62" s="93">
        <v>41.39</v>
      </c>
      <c r="T62" s="66">
        <v>72</v>
      </c>
      <c r="U62" s="66">
        <v>93</v>
      </c>
      <c r="V62" s="75">
        <v>509.51</v>
      </c>
      <c r="W62" s="75">
        <v>41.194000000000003</v>
      </c>
      <c r="X62" s="75">
        <v>18851.863000000001</v>
      </c>
      <c r="Y62" s="75">
        <v>10586.956</v>
      </c>
      <c r="Z62" s="75">
        <v>30417</v>
      </c>
      <c r="AA62" s="75">
        <v>23617</v>
      </c>
    </row>
    <row r="63" spans="1:27" s="20" customFormat="1" x14ac:dyDescent="0.35">
      <c r="A63" s="28" t="s">
        <v>31</v>
      </c>
      <c r="B63" s="29">
        <v>44218</v>
      </c>
      <c r="C63" s="30" t="s">
        <v>21</v>
      </c>
      <c r="D63" s="30" t="s">
        <v>23</v>
      </c>
      <c r="E63" s="30" t="s">
        <v>1749</v>
      </c>
      <c r="F63" s="30" t="s">
        <v>1377</v>
      </c>
      <c r="G63" s="31">
        <v>65</v>
      </c>
      <c r="H63" s="31"/>
      <c r="I63" s="30"/>
      <c r="J63" s="30" t="s">
        <v>150</v>
      </c>
      <c r="K63" s="30"/>
      <c r="L63" s="30"/>
      <c r="M63" s="30" t="s">
        <v>173</v>
      </c>
      <c r="N63" s="30" t="s">
        <v>274</v>
      </c>
      <c r="O63" s="30" t="s">
        <v>275</v>
      </c>
      <c r="P63" s="81">
        <v>82.9</v>
      </c>
      <c r="Q63" s="81" t="s">
        <v>122</v>
      </c>
      <c r="R63" s="81" t="s">
        <v>122</v>
      </c>
      <c r="S63" s="93">
        <v>74.5</v>
      </c>
      <c r="T63" s="66">
        <v>13</v>
      </c>
      <c r="U63" s="66">
        <v>15</v>
      </c>
      <c r="V63" s="75">
        <v>240.73367914285714</v>
      </c>
      <c r="W63" s="75">
        <v>57.751961089494166</v>
      </c>
      <c r="X63" s="75">
        <v>58979.751389999998</v>
      </c>
      <c r="Y63" s="75">
        <v>14842.254000000001</v>
      </c>
      <c r="Z63" s="75">
        <v>0</v>
      </c>
      <c r="AA63" s="75">
        <v>3450.35070277862</v>
      </c>
    </row>
    <row r="64" spans="1:27" s="20" customFormat="1" x14ac:dyDescent="0.35">
      <c r="A64" s="28" t="s">
        <v>31</v>
      </c>
      <c r="B64" s="29">
        <v>44223</v>
      </c>
      <c r="C64" s="30" t="s">
        <v>21</v>
      </c>
      <c r="D64" s="30" t="s">
        <v>23</v>
      </c>
      <c r="E64" s="30" t="s">
        <v>1749</v>
      </c>
      <c r="F64" s="30" t="s">
        <v>1378</v>
      </c>
      <c r="G64" s="31">
        <v>60</v>
      </c>
      <c r="H64" s="31"/>
      <c r="I64" s="30"/>
      <c r="J64" s="30" t="s">
        <v>130</v>
      </c>
      <c r="K64" s="30"/>
      <c r="L64" s="30"/>
      <c r="M64" s="30" t="s">
        <v>173</v>
      </c>
      <c r="N64" s="30" t="s">
        <v>276</v>
      </c>
      <c r="O64" s="30" t="s">
        <v>277</v>
      </c>
      <c r="P64" s="81">
        <v>28.8</v>
      </c>
      <c r="Q64" s="81" t="s">
        <v>122</v>
      </c>
      <c r="R64" s="81" t="s">
        <v>122</v>
      </c>
      <c r="S64" s="93">
        <v>14.4</v>
      </c>
      <c r="T64" s="65" t="s">
        <v>122</v>
      </c>
      <c r="U64" s="66">
        <v>44</v>
      </c>
      <c r="V64" s="75">
        <v>174.55796516528926</v>
      </c>
      <c r="W64" s="75">
        <v>58.188155642023347</v>
      </c>
      <c r="X64" s="75">
        <v>42243.027569999998</v>
      </c>
      <c r="Y64" s="75">
        <v>14954.356</v>
      </c>
      <c r="Z64" s="75">
        <v>0</v>
      </c>
      <c r="AA64" s="75">
        <v>0</v>
      </c>
    </row>
    <row r="65" spans="1:27" s="20" customFormat="1" x14ac:dyDescent="0.35">
      <c r="A65" s="28" t="s">
        <v>31</v>
      </c>
      <c r="B65" s="29">
        <v>44223</v>
      </c>
      <c r="C65" s="30" t="s">
        <v>25</v>
      </c>
      <c r="D65" s="30" t="s">
        <v>22</v>
      </c>
      <c r="E65" s="30"/>
      <c r="F65" s="30" t="s">
        <v>1379</v>
      </c>
      <c r="G65" s="31">
        <v>50</v>
      </c>
      <c r="H65" s="31"/>
      <c r="I65" s="30"/>
      <c r="J65" s="30" t="s">
        <v>136</v>
      </c>
      <c r="K65" s="30"/>
      <c r="L65" s="30"/>
      <c r="M65" s="30" t="s">
        <v>173</v>
      </c>
      <c r="N65" s="30" t="s">
        <v>278</v>
      </c>
      <c r="O65" s="30" t="s">
        <v>279</v>
      </c>
      <c r="P65" s="81">
        <v>8000</v>
      </c>
      <c r="Q65" s="81" t="s">
        <v>122</v>
      </c>
      <c r="R65" s="81" t="s">
        <v>122</v>
      </c>
      <c r="S65" s="93">
        <v>2800</v>
      </c>
      <c r="T65" s="66">
        <v>5274</v>
      </c>
      <c r="U65" s="66">
        <v>6163</v>
      </c>
      <c r="V65" s="75">
        <v>13092.795624793387</v>
      </c>
      <c r="W65" s="75">
        <v>7120.6225680933849</v>
      </c>
      <c r="X65" s="75">
        <v>3168456.5411999999</v>
      </c>
      <c r="Y65" s="75">
        <v>1830000</v>
      </c>
      <c r="Z65" s="75">
        <v>1003573.67541113</v>
      </c>
      <c r="AA65" s="75">
        <v>1506143.52613582</v>
      </c>
    </row>
    <row r="66" spans="1:27" s="20" customFormat="1" x14ac:dyDescent="0.35">
      <c r="A66" s="28" t="s">
        <v>31</v>
      </c>
      <c r="B66" s="29">
        <v>44228</v>
      </c>
      <c r="C66" s="30" t="s">
        <v>21</v>
      </c>
      <c r="D66" s="30" t="s">
        <v>23</v>
      </c>
      <c r="E66" s="30" t="s">
        <v>1749</v>
      </c>
      <c r="F66" s="30" t="s">
        <v>1380</v>
      </c>
      <c r="G66" s="31">
        <v>60</v>
      </c>
      <c r="H66" s="31"/>
      <c r="I66" s="30"/>
      <c r="J66" s="30" t="s">
        <v>130</v>
      </c>
      <c r="K66" s="30"/>
      <c r="L66" s="30"/>
      <c r="M66" s="30" t="s">
        <v>173</v>
      </c>
      <c r="N66" s="30" t="s">
        <v>280</v>
      </c>
      <c r="O66" s="30" t="s">
        <v>281</v>
      </c>
      <c r="P66" s="81">
        <v>1916.6</v>
      </c>
      <c r="Q66" s="81" t="s">
        <v>122</v>
      </c>
      <c r="R66" s="81" t="s">
        <v>122</v>
      </c>
      <c r="S66" s="93">
        <v>399.5</v>
      </c>
      <c r="T66" s="66">
        <v>1450</v>
      </c>
      <c r="U66" s="66">
        <v>1135</v>
      </c>
      <c r="V66" s="75">
        <v>4275.6195619246864</v>
      </c>
      <c r="W66" s="75">
        <v>2050.5836575875487</v>
      </c>
      <c r="X66" s="75">
        <v>1021873.0753</v>
      </c>
      <c r="Y66" s="75">
        <v>527000</v>
      </c>
      <c r="Z66" s="75">
        <v>138931.54814839401</v>
      </c>
      <c r="AA66" s="75">
        <v>228957.09969103301</v>
      </c>
    </row>
    <row r="67" spans="1:27" s="20" customFormat="1" x14ac:dyDescent="0.35">
      <c r="A67" s="28" t="s">
        <v>31</v>
      </c>
      <c r="B67" s="29">
        <v>44230</v>
      </c>
      <c r="C67" s="30" t="s">
        <v>21</v>
      </c>
      <c r="D67" s="30" t="s">
        <v>23</v>
      </c>
      <c r="E67" s="30" t="s">
        <v>1749</v>
      </c>
      <c r="F67" s="30" t="s">
        <v>1381</v>
      </c>
      <c r="G67" s="31">
        <v>45</v>
      </c>
      <c r="H67" s="31"/>
      <c r="I67" s="30"/>
      <c r="J67" s="30" t="s">
        <v>151</v>
      </c>
      <c r="K67" s="30"/>
      <c r="L67" s="30"/>
      <c r="M67" s="30" t="s">
        <v>173</v>
      </c>
      <c r="N67" s="30" t="s">
        <v>282</v>
      </c>
      <c r="O67" s="30" t="s">
        <v>283</v>
      </c>
      <c r="P67" s="81">
        <v>62.3</v>
      </c>
      <c r="Q67" s="81" t="s">
        <v>122</v>
      </c>
      <c r="R67" s="81" t="s">
        <v>122</v>
      </c>
      <c r="S67" s="93">
        <v>38.6</v>
      </c>
      <c r="T67" s="65" t="s">
        <v>122</v>
      </c>
      <c r="U67" s="66" t="s">
        <v>122</v>
      </c>
      <c r="V67" s="75">
        <v>247.06025831223627</v>
      </c>
      <c r="W67" s="75">
        <v>30.766961089494163</v>
      </c>
      <c r="X67" s="75">
        <v>58553.281219999997</v>
      </c>
      <c r="Y67" s="75">
        <v>7907.1090000000004</v>
      </c>
      <c r="Z67" s="75">
        <v>0</v>
      </c>
      <c r="AA67" s="75">
        <v>0</v>
      </c>
    </row>
    <row r="68" spans="1:27" s="20" customFormat="1" x14ac:dyDescent="0.35">
      <c r="A68" s="28" t="s">
        <v>31</v>
      </c>
      <c r="B68" s="29">
        <v>44232</v>
      </c>
      <c r="C68" s="30" t="s">
        <v>21</v>
      </c>
      <c r="D68" s="30" t="s">
        <v>23</v>
      </c>
      <c r="E68" s="30"/>
      <c r="F68" s="30" t="s">
        <v>42</v>
      </c>
      <c r="G68" s="31">
        <v>20</v>
      </c>
      <c r="H68" s="31"/>
      <c r="I68" s="30"/>
      <c r="J68" s="30" t="s">
        <v>152</v>
      </c>
      <c r="K68" s="30"/>
      <c r="L68" s="30"/>
      <c r="M68" s="30" t="s">
        <v>173</v>
      </c>
      <c r="N68" s="30" t="s">
        <v>284</v>
      </c>
      <c r="O68" s="30" t="s">
        <v>285</v>
      </c>
      <c r="P68" s="81">
        <v>34.9</v>
      </c>
      <c r="Q68" s="81" t="s">
        <v>122</v>
      </c>
      <c r="R68" s="81" t="s">
        <v>122</v>
      </c>
      <c r="S68" s="93">
        <v>8</v>
      </c>
      <c r="T68" s="66">
        <v>27</v>
      </c>
      <c r="U68" s="66" t="s">
        <v>122</v>
      </c>
      <c r="V68" s="75">
        <v>85.894519704641354</v>
      </c>
      <c r="W68" s="75">
        <v>15.201167315175097</v>
      </c>
      <c r="X68" s="75">
        <v>20357.00117</v>
      </c>
      <c r="Y68" s="75">
        <v>3906.7</v>
      </c>
      <c r="Z68" s="75">
        <v>0</v>
      </c>
      <c r="AA68" s="75" t="s">
        <v>122</v>
      </c>
    </row>
    <row r="69" spans="1:27" s="20" customFormat="1" x14ac:dyDescent="0.35">
      <c r="A69" s="28" t="s">
        <v>31</v>
      </c>
      <c r="B69" s="29">
        <v>44236</v>
      </c>
      <c r="C69" s="30" t="s">
        <v>21</v>
      </c>
      <c r="D69" s="30" t="s">
        <v>23</v>
      </c>
      <c r="E69" s="30"/>
      <c r="F69" s="30" t="s">
        <v>1382</v>
      </c>
      <c r="G69" s="31">
        <v>60</v>
      </c>
      <c r="H69" s="31"/>
      <c r="I69" s="30"/>
      <c r="J69" s="30" t="s">
        <v>130</v>
      </c>
      <c r="K69" s="30"/>
      <c r="L69" s="30"/>
      <c r="M69" s="30" t="s">
        <v>173</v>
      </c>
      <c r="N69" s="30" t="s">
        <v>286</v>
      </c>
      <c r="O69" s="30" t="s">
        <v>287</v>
      </c>
      <c r="P69" s="81">
        <v>383.6</v>
      </c>
      <c r="Q69" s="81" t="s">
        <v>122</v>
      </c>
      <c r="R69" s="81" t="s">
        <v>122</v>
      </c>
      <c r="S69" s="93">
        <v>84.6</v>
      </c>
      <c r="T69" s="66">
        <v>38</v>
      </c>
      <c r="U69" s="66" t="s">
        <v>122</v>
      </c>
      <c r="V69" s="75">
        <v>1072.1113199148936</v>
      </c>
      <c r="W69" s="75">
        <v>189.59521789883269</v>
      </c>
      <c r="X69" s="75">
        <v>251946.16018000001</v>
      </c>
      <c r="Y69" s="75">
        <v>48725.970999999998</v>
      </c>
      <c r="Z69" s="75">
        <v>10488</v>
      </c>
      <c r="AA69" s="75" t="s">
        <v>122</v>
      </c>
    </row>
    <row r="70" spans="1:27" s="20" customFormat="1" x14ac:dyDescent="0.35">
      <c r="A70" s="28" t="s">
        <v>31</v>
      </c>
      <c r="B70" s="29">
        <v>44236</v>
      </c>
      <c r="C70" s="30" t="s">
        <v>21</v>
      </c>
      <c r="D70" s="30" t="s">
        <v>23</v>
      </c>
      <c r="E70" s="30" t="s">
        <v>1749</v>
      </c>
      <c r="F70" s="30" t="s">
        <v>1383</v>
      </c>
      <c r="G70" s="31">
        <v>65</v>
      </c>
      <c r="H70" s="31"/>
      <c r="I70" s="30"/>
      <c r="J70" s="30" t="s">
        <v>150</v>
      </c>
      <c r="K70" s="30"/>
      <c r="L70" s="30"/>
      <c r="M70" s="30" t="s">
        <v>173</v>
      </c>
      <c r="N70" s="30" t="s">
        <v>288</v>
      </c>
      <c r="O70" s="30" t="s">
        <v>289</v>
      </c>
      <c r="P70" s="81">
        <v>224.7</v>
      </c>
      <c r="Q70" s="81" t="s">
        <v>122</v>
      </c>
      <c r="R70" s="81" t="s">
        <v>122</v>
      </c>
      <c r="S70" s="93">
        <v>139</v>
      </c>
      <c r="T70" s="66">
        <v>128</v>
      </c>
      <c r="U70" s="66">
        <v>136</v>
      </c>
      <c r="V70" s="75">
        <v>287.06674171673819</v>
      </c>
      <c r="W70" s="75">
        <v>33.604805447470824</v>
      </c>
      <c r="X70" s="75">
        <v>66886.550820000004</v>
      </c>
      <c r="Y70" s="75">
        <v>8636.4350000000013</v>
      </c>
      <c r="Z70" s="75">
        <v>45034.681010991299</v>
      </c>
      <c r="AA70" s="75">
        <v>43556.244796514497</v>
      </c>
    </row>
    <row r="71" spans="1:27" s="20" customFormat="1" x14ac:dyDescent="0.35">
      <c r="A71" s="28" t="s">
        <v>31</v>
      </c>
      <c r="B71" s="29">
        <v>44239</v>
      </c>
      <c r="C71" s="30" t="s">
        <v>21</v>
      </c>
      <c r="D71" s="30" t="s">
        <v>22</v>
      </c>
      <c r="E71" s="30"/>
      <c r="F71" s="30" t="s">
        <v>1384</v>
      </c>
      <c r="G71" s="31">
        <v>30</v>
      </c>
      <c r="H71" s="31"/>
      <c r="I71" s="30"/>
      <c r="J71" s="30" t="s">
        <v>128</v>
      </c>
      <c r="K71" s="30"/>
      <c r="L71" s="30"/>
      <c r="M71" s="30" t="s">
        <v>173</v>
      </c>
      <c r="N71" s="30" t="s">
        <v>290</v>
      </c>
      <c r="O71" s="30" t="s">
        <v>291</v>
      </c>
      <c r="P71" s="81">
        <v>250</v>
      </c>
      <c r="Q71" s="81" t="s">
        <v>122</v>
      </c>
      <c r="R71" s="81" t="s">
        <v>122</v>
      </c>
      <c r="S71" s="82">
        <v>250</v>
      </c>
      <c r="T71" s="81" t="s">
        <v>122</v>
      </c>
      <c r="U71" s="74">
        <v>0</v>
      </c>
      <c r="V71" s="19">
        <v>294.92528786956524</v>
      </c>
      <c r="W71" s="19">
        <v>250.7895058365759</v>
      </c>
      <c r="X71" s="19">
        <v>67832.816210000005</v>
      </c>
      <c r="Y71" s="19">
        <v>64452.903000000006</v>
      </c>
      <c r="Z71" s="19" t="s">
        <v>122</v>
      </c>
      <c r="AA71" s="19">
        <v>0</v>
      </c>
    </row>
    <row r="72" spans="1:27" s="20" customFormat="1" x14ac:dyDescent="0.35">
      <c r="A72" s="28" t="s">
        <v>31</v>
      </c>
      <c r="B72" s="29">
        <v>44239</v>
      </c>
      <c r="C72" s="30" t="s">
        <v>21</v>
      </c>
      <c r="D72" s="30" t="s">
        <v>23</v>
      </c>
      <c r="E72" s="30"/>
      <c r="F72" s="30" t="s">
        <v>1385</v>
      </c>
      <c r="G72" s="31">
        <v>20</v>
      </c>
      <c r="H72" s="31"/>
      <c r="I72" s="30"/>
      <c r="J72" s="30" t="s">
        <v>152</v>
      </c>
      <c r="K72" s="30"/>
      <c r="L72" s="30"/>
      <c r="M72" s="30" t="s">
        <v>173</v>
      </c>
      <c r="N72" s="30" t="s">
        <v>292</v>
      </c>
      <c r="O72" s="30" t="s">
        <v>293</v>
      </c>
      <c r="P72" s="81">
        <v>29.5</v>
      </c>
      <c r="Q72" s="81" t="s">
        <v>122</v>
      </c>
      <c r="R72" s="81" t="s">
        <v>122</v>
      </c>
      <c r="S72" s="82">
        <v>7.4</v>
      </c>
      <c r="T72" s="81" t="s">
        <v>122</v>
      </c>
      <c r="U72" s="74" t="s">
        <v>122</v>
      </c>
      <c r="V72" s="19">
        <v>175.21925340517242</v>
      </c>
      <c r="W72" s="19">
        <v>29.237381322957201</v>
      </c>
      <c r="X72" s="19">
        <v>40650.86679</v>
      </c>
      <c r="Y72" s="19">
        <v>7514.0070000000005</v>
      </c>
      <c r="Z72" s="19" t="s">
        <v>122</v>
      </c>
      <c r="AA72" s="19" t="s">
        <v>122</v>
      </c>
    </row>
    <row r="73" spans="1:27" s="20" customFormat="1" x14ac:dyDescent="0.35">
      <c r="A73" s="28" t="s">
        <v>31</v>
      </c>
      <c r="B73" s="29">
        <v>44243</v>
      </c>
      <c r="C73" s="30" t="s">
        <v>21</v>
      </c>
      <c r="D73" s="30" t="s">
        <v>23</v>
      </c>
      <c r="E73" s="30" t="s">
        <v>1749</v>
      </c>
      <c r="F73" s="30" t="s">
        <v>1386</v>
      </c>
      <c r="G73" s="31">
        <v>15</v>
      </c>
      <c r="H73" s="31"/>
      <c r="I73" s="30"/>
      <c r="J73" s="30" t="s">
        <v>153</v>
      </c>
      <c r="K73" s="30"/>
      <c r="L73" s="30"/>
      <c r="M73" s="30" t="s">
        <v>173</v>
      </c>
      <c r="N73" s="30" t="s">
        <v>294</v>
      </c>
      <c r="O73" s="30" t="s">
        <v>295</v>
      </c>
      <c r="P73" s="81">
        <v>328.9</v>
      </c>
      <c r="Q73" s="81" t="s">
        <v>122</v>
      </c>
      <c r="R73" s="81" t="s">
        <v>122</v>
      </c>
      <c r="S73" s="82">
        <v>68.400000000000006</v>
      </c>
      <c r="T73" s="74">
        <v>103</v>
      </c>
      <c r="U73" s="74">
        <v>133</v>
      </c>
      <c r="V73" s="19">
        <v>543.84354846491226</v>
      </c>
      <c r="W73" s="19">
        <v>83.961303501945522</v>
      </c>
      <c r="X73" s="19">
        <v>123996.32905</v>
      </c>
      <c r="Y73" s="19">
        <v>21578.055</v>
      </c>
      <c r="Z73" s="19">
        <v>33151.6059391573</v>
      </c>
      <c r="AA73" s="19">
        <v>44663.645507201603</v>
      </c>
    </row>
    <row r="74" spans="1:27" s="20" customFormat="1" x14ac:dyDescent="0.35">
      <c r="A74" s="28" t="s">
        <v>31</v>
      </c>
      <c r="B74" s="29">
        <v>44243</v>
      </c>
      <c r="C74" s="30" t="s">
        <v>21</v>
      </c>
      <c r="D74" s="30" t="s">
        <v>23</v>
      </c>
      <c r="E74" s="30" t="s">
        <v>1749</v>
      </c>
      <c r="F74" s="30" t="s">
        <v>43</v>
      </c>
      <c r="G74" s="31">
        <v>65</v>
      </c>
      <c r="H74" s="31"/>
      <c r="I74" s="30"/>
      <c r="J74" s="30" t="s">
        <v>150</v>
      </c>
      <c r="K74" s="30"/>
      <c r="L74" s="30"/>
      <c r="M74" s="30" t="s">
        <v>173</v>
      </c>
      <c r="N74" s="30" t="s">
        <v>296</v>
      </c>
      <c r="O74" s="30" t="s">
        <v>297</v>
      </c>
      <c r="P74" s="81">
        <v>75.3</v>
      </c>
      <c r="Q74" s="81" t="s">
        <v>122</v>
      </c>
      <c r="R74" s="81" t="s">
        <v>122</v>
      </c>
      <c r="S74" s="82">
        <v>28.1</v>
      </c>
      <c r="T74" s="81" t="s">
        <v>122</v>
      </c>
      <c r="U74" s="74">
        <v>18</v>
      </c>
      <c r="V74" s="19">
        <v>166.67810517543859</v>
      </c>
      <c r="W74" s="19">
        <v>113.27312840466927</v>
      </c>
      <c r="X74" s="19">
        <v>38002.607980000001</v>
      </c>
      <c r="Y74" s="19">
        <v>29111.194</v>
      </c>
      <c r="Z74" s="19">
        <v>0</v>
      </c>
      <c r="AA74" s="19">
        <v>0</v>
      </c>
    </row>
    <row r="75" spans="1:27" s="20" customFormat="1" x14ac:dyDescent="0.35">
      <c r="A75" s="28" t="s">
        <v>31</v>
      </c>
      <c r="B75" s="29">
        <v>44244</v>
      </c>
      <c r="C75" s="30" t="s">
        <v>21</v>
      </c>
      <c r="D75" s="30" t="s">
        <v>23</v>
      </c>
      <c r="E75" s="30" t="s">
        <v>1749</v>
      </c>
      <c r="F75" s="30" t="s">
        <v>1387</v>
      </c>
      <c r="G75" s="31">
        <v>40</v>
      </c>
      <c r="H75" s="31"/>
      <c r="I75" s="30"/>
      <c r="J75" s="30" t="s">
        <v>140</v>
      </c>
      <c r="K75" s="30"/>
      <c r="L75" s="30"/>
      <c r="M75" s="30" t="s">
        <v>173</v>
      </c>
      <c r="N75" s="30" t="s">
        <v>298</v>
      </c>
      <c r="O75" s="30" t="s">
        <v>299</v>
      </c>
      <c r="P75" s="81">
        <v>177.2</v>
      </c>
      <c r="Q75" s="81" t="s">
        <v>122</v>
      </c>
      <c r="R75" s="81" t="s">
        <v>122</v>
      </c>
      <c r="S75" s="82">
        <v>134.69999999999999</v>
      </c>
      <c r="T75" s="74">
        <v>295</v>
      </c>
      <c r="U75" s="74">
        <v>247</v>
      </c>
      <c r="V75" s="19">
        <v>332.84254374449336</v>
      </c>
      <c r="W75" s="19">
        <v>220.53751361867702</v>
      </c>
      <c r="X75" s="19">
        <v>75555.257429999998</v>
      </c>
      <c r="Y75" s="19">
        <v>56678.140999999996</v>
      </c>
      <c r="Z75" s="19">
        <v>52158.563411161304</v>
      </c>
      <c r="AA75" s="19">
        <v>50629.189498200998</v>
      </c>
    </row>
    <row r="76" spans="1:27" s="20" customFormat="1" x14ac:dyDescent="0.35">
      <c r="A76" s="28" t="s">
        <v>31</v>
      </c>
      <c r="B76" s="29">
        <v>44246</v>
      </c>
      <c r="C76" s="30" t="s">
        <v>21</v>
      </c>
      <c r="D76" s="30" t="s">
        <v>23</v>
      </c>
      <c r="E76" s="30" t="s">
        <v>1749</v>
      </c>
      <c r="F76" s="30" t="s">
        <v>1388</v>
      </c>
      <c r="G76" s="31">
        <v>10</v>
      </c>
      <c r="H76" s="31"/>
      <c r="I76" s="30"/>
      <c r="J76" s="30" t="s">
        <v>138</v>
      </c>
      <c r="K76" s="30"/>
      <c r="L76" s="30"/>
      <c r="M76" s="30" t="s">
        <v>173</v>
      </c>
      <c r="N76" s="30" t="s">
        <v>300</v>
      </c>
      <c r="O76" s="30" t="s">
        <v>301</v>
      </c>
      <c r="P76" s="81">
        <v>2008.6</v>
      </c>
      <c r="Q76" s="81" t="s">
        <v>122</v>
      </c>
      <c r="R76" s="81" t="s">
        <v>122</v>
      </c>
      <c r="S76" s="82">
        <v>35.1</v>
      </c>
      <c r="T76" s="74">
        <v>149</v>
      </c>
      <c r="U76" s="74">
        <v>352</v>
      </c>
      <c r="V76" s="19">
        <v>430.58770404444442</v>
      </c>
      <c r="W76" s="19">
        <v>684.82490272373536</v>
      </c>
      <c r="X76" s="19">
        <v>96882.233410000001</v>
      </c>
      <c r="Y76" s="19">
        <v>176000</v>
      </c>
      <c r="Z76" s="19">
        <v>28068.206857331101</v>
      </c>
      <c r="AA76" s="19">
        <v>63049.840177163504</v>
      </c>
    </row>
    <row r="77" spans="1:27" s="20" customFormat="1" x14ac:dyDescent="0.35">
      <c r="A77" s="28" t="s">
        <v>31</v>
      </c>
      <c r="B77" s="29">
        <v>44246</v>
      </c>
      <c r="C77" s="30" t="s">
        <v>21</v>
      </c>
      <c r="D77" s="30" t="s">
        <v>23</v>
      </c>
      <c r="E77" s="30" t="s">
        <v>1749</v>
      </c>
      <c r="F77" s="30" t="s">
        <v>1389</v>
      </c>
      <c r="G77" s="31">
        <v>45</v>
      </c>
      <c r="H77" s="31"/>
      <c r="I77" s="30"/>
      <c r="J77" s="30" t="s">
        <v>151</v>
      </c>
      <c r="K77" s="30"/>
      <c r="L77" s="30"/>
      <c r="M77" s="30" t="s">
        <v>173</v>
      </c>
      <c r="N77" s="30" t="s">
        <v>302</v>
      </c>
      <c r="O77" s="30" t="s">
        <v>303</v>
      </c>
      <c r="P77" s="81">
        <v>191.1</v>
      </c>
      <c r="Q77" s="81" t="s">
        <v>122</v>
      </c>
      <c r="R77" s="81" t="s">
        <v>122</v>
      </c>
      <c r="S77" s="82">
        <v>34.299999999999997</v>
      </c>
      <c r="T77" s="74">
        <v>63</v>
      </c>
      <c r="U77" s="74" t="s">
        <v>122</v>
      </c>
      <c r="V77" s="19">
        <v>71.820661866666669</v>
      </c>
      <c r="W77" s="19">
        <v>58.073210116731516</v>
      </c>
      <c r="X77" s="19">
        <v>16159.64892</v>
      </c>
      <c r="Y77" s="19">
        <v>14924.815000000001</v>
      </c>
      <c r="Z77" s="19">
        <v>58632.163515500702</v>
      </c>
      <c r="AA77" s="19">
        <v>57941.970470622196</v>
      </c>
    </row>
    <row r="78" spans="1:27" s="20" customFormat="1" x14ac:dyDescent="0.35">
      <c r="A78" s="28" t="s">
        <v>31</v>
      </c>
      <c r="B78" s="29">
        <v>44249</v>
      </c>
      <c r="C78" s="30" t="s">
        <v>21</v>
      </c>
      <c r="D78" s="30" t="s">
        <v>23</v>
      </c>
      <c r="E78" s="30" t="s">
        <v>1749</v>
      </c>
      <c r="F78" s="30" t="s">
        <v>1390</v>
      </c>
      <c r="G78" s="31">
        <v>65</v>
      </c>
      <c r="H78" s="31"/>
      <c r="I78" s="30"/>
      <c r="J78" s="30" t="s">
        <v>150</v>
      </c>
      <c r="K78" s="30"/>
      <c r="L78" s="30"/>
      <c r="M78" s="30" t="s">
        <v>173</v>
      </c>
      <c r="N78" s="30" t="s">
        <v>304</v>
      </c>
      <c r="O78" s="30" t="s">
        <v>305</v>
      </c>
      <c r="P78" s="81">
        <v>24.2</v>
      </c>
      <c r="Q78" s="81" t="s">
        <v>122</v>
      </c>
      <c r="R78" s="81" t="s">
        <v>122</v>
      </c>
      <c r="S78" s="82">
        <v>14.5</v>
      </c>
      <c r="T78" s="74">
        <v>40</v>
      </c>
      <c r="U78" s="74">
        <v>40</v>
      </c>
      <c r="V78" s="19">
        <v>35.500688705357142</v>
      </c>
      <c r="W78" s="19">
        <v>14.593782101167317</v>
      </c>
      <c r="X78" s="19">
        <v>7952.15427</v>
      </c>
      <c r="Y78" s="19">
        <v>3750.6020000000003</v>
      </c>
      <c r="Z78" s="19">
        <v>33022.599534865003</v>
      </c>
      <c r="AA78" s="19" t="s">
        <v>122</v>
      </c>
    </row>
    <row r="79" spans="1:27" s="20" customFormat="1" x14ac:dyDescent="0.35">
      <c r="A79" s="28" t="s">
        <v>31</v>
      </c>
      <c r="B79" s="29">
        <v>44251</v>
      </c>
      <c r="C79" s="30" t="s">
        <v>21</v>
      </c>
      <c r="D79" s="30" t="s">
        <v>23</v>
      </c>
      <c r="E79" s="30" t="s">
        <v>1749</v>
      </c>
      <c r="F79" s="30" t="s">
        <v>1391</v>
      </c>
      <c r="G79" s="31">
        <v>45</v>
      </c>
      <c r="H79" s="31"/>
      <c r="I79" s="30"/>
      <c r="J79" s="30" t="s">
        <v>151</v>
      </c>
      <c r="K79" s="30"/>
      <c r="L79" s="30"/>
      <c r="M79" s="30" t="s">
        <v>173</v>
      </c>
      <c r="N79" s="30" t="s">
        <v>306</v>
      </c>
      <c r="O79" s="30" t="s">
        <v>307</v>
      </c>
      <c r="P79" s="81">
        <v>73.5</v>
      </c>
      <c r="Q79" s="81" t="s">
        <v>122</v>
      </c>
      <c r="R79" s="81" t="s">
        <v>122</v>
      </c>
      <c r="S79" s="82">
        <v>29.3</v>
      </c>
      <c r="T79" s="74">
        <v>13</v>
      </c>
      <c r="U79" s="74">
        <v>17</v>
      </c>
      <c r="V79" s="19">
        <v>67.646017702702693</v>
      </c>
      <c r="W79" s="19">
        <v>10.854159533073929</v>
      </c>
      <c r="X79" s="19">
        <v>15017.415929999999</v>
      </c>
      <c r="Y79" s="19">
        <v>2789.5189999999998</v>
      </c>
      <c r="Z79" s="19">
        <v>2116.9383725816801</v>
      </c>
      <c r="AA79" s="19">
        <v>3389.5477612772002</v>
      </c>
    </row>
    <row r="80" spans="1:27" s="20" customFormat="1" x14ac:dyDescent="0.35">
      <c r="A80" s="28" t="s">
        <v>31</v>
      </c>
      <c r="B80" s="29">
        <v>44253</v>
      </c>
      <c r="C80" s="30" t="s">
        <v>21</v>
      </c>
      <c r="D80" s="30" t="s">
        <v>23</v>
      </c>
      <c r="E80" s="30" t="s">
        <v>1749</v>
      </c>
      <c r="F80" s="30" t="s">
        <v>1392</v>
      </c>
      <c r="G80" s="31">
        <v>55</v>
      </c>
      <c r="H80" s="31"/>
      <c r="I80" s="30"/>
      <c r="J80" s="30" t="s">
        <v>154</v>
      </c>
      <c r="K80" s="30"/>
      <c r="L80" s="30"/>
      <c r="M80" s="30" t="s">
        <v>173</v>
      </c>
      <c r="N80" s="30" t="s">
        <v>308</v>
      </c>
      <c r="O80" s="30" t="s">
        <v>309</v>
      </c>
      <c r="P80" s="81">
        <v>181</v>
      </c>
      <c r="Q80" s="81" t="s">
        <v>122</v>
      </c>
      <c r="R80" s="81" t="s">
        <v>122</v>
      </c>
      <c r="S80" s="82">
        <v>90.5</v>
      </c>
      <c r="T80" s="74">
        <v>306</v>
      </c>
      <c r="U80" s="74">
        <v>312</v>
      </c>
      <c r="V80" s="19">
        <v>1533.4419258181817</v>
      </c>
      <c r="W80" s="19">
        <v>875.48638132295719</v>
      </c>
      <c r="X80" s="19">
        <v>337357.22368</v>
      </c>
      <c r="Y80" s="19">
        <v>225000</v>
      </c>
      <c r="Z80" s="19">
        <v>164162.481547929</v>
      </c>
      <c r="AA80" s="19">
        <v>138698.74943840501</v>
      </c>
    </row>
    <row r="81" spans="1:27" s="20" customFormat="1" x14ac:dyDescent="0.35">
      <c r="A81" s="28" t="s">
        <v>31</v>
      </c>
      <c r="B81" s="29">
        <v>44256</v>
      </c>
      <c r="C81" s="30" t="s">
        <v>21</v>
      </c>
      <c r="D81" s="30" t="s">
        <v>23</v>
      </c>
      <c r="E81" s="30" t="s">
        <v>1749</v>
      </c>
      <c r="F81" s="30" t="s">
        <v>1393</v>
      </c>
      <c r="G81" s="31">
        <v>40</v>
      </c>
      <c r="H81" s="31"/>
      <c r="I81" s="30"/>
      <c r="J81" s="30" t="s">
        <v>140</v>
      </c>
      <c r="K81" s="30"/>
      <c r="L81" s="30"/>
      <c r="M81" s="30" t="s">
        <v>173</v>
      </c>
      <c r="N81" s="30" t="s">
        <v>44</v>
      </c>
      <c r="O81" s="30" t="s">
        <v>310</v>
      </c>
      <c r="P81" s="81">
        <v>72.400000000000006</v>
      </c>
      <c r="Q81" s="81" t="s">
        <v>122</v>
      </c>
      <c r="R81" s="81" t="s">
        <v>122</v>
      </c>
      <c r="S81" s="82">
        <v>57.9</v>
      </c>
      <c r="T81" s="74">
        <v>259</v>
      </c>
      <c r="U81" s="74">
        <v>259</v>
      </c>
      <c r="V81" s="19">
        <v>1142.2874239269406</v>
      </c>
      <c r="W81" s="19">
        <v>891.05058365758759</v>
      </c>
      <c r="X81" s="19">
        <v>250160.94584</v>
      </c>
      <c r="Y81" s="19">
        <v>229000</v>
      </c>
      <c r="Z81" s="19">
        <v>12391.572409533001</v>
      </c>
      <c r="AA81" s="19" t="s">
        <v>122</v>
      </c>
    </row>
    <row r="82" spans="1:27" s="20" customFormat="1" x14ac:dyDescent="0.35">
      <c r="A82" s="28" t="s">
        <v>31</v>
      </c>
      <c r="B82" s="29">
        <v>44257</v>
      </c>
      <c r="C82" s="30" t="s">
        <v>21</v>
      </c>
      <c r="D82" s="30" t="s">
        <v>23</v>
      </c>
      <c r="E82" s="30" t="s">
        <v>1749</v>
      </c>
      <c r="F82" s="30" t="s">
        <v>45</v>
      </c>
      <c r="G82" s="31">
        <v>55</v>
      </c>
      <c r="H82" s="31"/>
      <c r="I82" s="30"/>
      <c r="J82" s="30" t="s">
        <v>154</v>
      </c>
      <c r="K82" s="30"/>
      <c r="L82" s="30"/>
      <c r="M82" s="30" t="s">
        <v>173</v>
      </c>
      <c r="N82" s="30" t="s">
        <v>311</v>
      </c>
      <c r="O82" s="30" t="s">
        <v>312</v>
      </c>
      <c r="P82" s="81">
        <v>195</v>
      </c>
      <c r="Q82" s="81" t="s">
        <v>122</v>
      </c>
      <c r="R82" s="81" t="s">
        <v>122</v>
      </c>
      <c r="S82" s="82">
        <v>48.8</v>
      </c>
      <c r="T82" s="74">
        <v>14</v>
      </c>
      <c r="U82" s="74">
        <v>18</v>
      </c>
      <c r="V82" s="19">
        <v>546.26888091743115</v>
      </c>
      <c r="W82" s="19">
        <v>85.212190661478616</v>
      </c>
      <c r="X82" s="19">
        <v>119086.61603999999</v>
      </c>
      <c r="Y82" s="19">
        <v>21899.533000000003</v>
      </c>
      <c r="Z82" s="19">
        <v>18.710999747255801</v>
      </c>
      <c r="AA82" s="19">
        <v>57.833999552061996</v>
      </c>
    </row>
    <row r="83" spans="1:27" s="20" customFormat="1" x14ac:dyDescent="0.35">
      <c r="A83" s="28" t="s">
        <v>31</v>
      </c>
      <c r="B83" s="29">
        <v>44259</v>
      </c>
      <c r="C83" s="30" t="s">
        <v>21</v>
      </c>
      <c r="D83" s="30" t="s">
        <v>23</v>
      </c>
      <c r="E83" s="30" t="s">
        <v>1749</v>
      </c>
      <c r="F83" s="30" t="s">
        <v>1394</v>
      </c>
      <c r="G83" s="31">
        <v>50</v>
      </c>
      <c r="H83" s="31"/>
      <c r="I83" s="30"/>
      <c r="J83" s="30" t="s">
        <v>136</v>
      </c>
      <c r="K83" s="30"/>
      <c r="L83" s="30"/>
      <c r="M83" s="30" t="s">
        <v>173</v>
      </c>
      <c r="N83" s="30" t="s">
        <v>313</v>
      </c>
      <c r="O83" s="30" t="s">
        <v>314</v>
      </c>
      <c r="P83" s="81">
        <v>61.4</v>
      </c>
      <c r="Q83" s="81" t="s">
        <v>122</v>
      </c>
      <c r="R83" s="81" t="s">
        <v>122</v>
      </c>
      <c r="S83" s="82">
        <v>8.8000000000000007</v>
      </c>
      <c r="T83" s="74">
        <v>135</v>
      </c>
      <c r="U83" s="74">
        <v>147</v>
      </c>
      <c r="V83" s="19">
        <v>159.64767615740743</v>
      </c>
      <c r="W83" s="19">
        <v>56.094540856031131</v>
      </c>
      <c r="X83" s="19">
        <v>34483.898050000003</v>
      </c>
      <c r="Y83" s="19">
        <v>14416.297</v>
      </c>
      <c r="Z83" s="19">
        <v>90035.416282527105</v>
      </c>
      <c r="AA83" s="19">
        <v>61352.788395911499</v>
      </c>
    </row>
    <row r="84" spans="1:27" s="106" customFormat="1" x14ac:dyDescent="0.35">
      <c r="A84" s="95" t="s">
        <v>31</v>
      </c>
      <c r="B84" s="96">
        <v>44266</v>
      </c>
      <c r="C84" s="97" t="s">
        <v>21</v>
      </c>
      <c r="D84" s="97" t="s">
        <v>23</v>
      </c>
      <c r="E84" s="30" t="s">
        <v>1749</v>
      </c>
      <c r="F84" s="97" t="s">
        <v>1717</v>
      </c>
      <c r="G84" s="99">
        <v>65</v>
      </c>
      <c r="H84" s="99"/>
      <c r="I84" s="97"/>
      <c r="J84" s="97" t="s">
        <v>150</v>
      </c>
      <c r="K84" s="97"/>
      <c r="L84" s="97"/>
      <c r="M84" s="97" t="s">
        <v>173</v>
      </c>
      <c r="N84" s="97" t="s">
        <v>315</v>
      </c>
      <c r="O84" s="97" t="s">
        <v>316</v>
      </c>
      <c r="P84" s="101">
        <v>1090.5</v>
      </c>
      <c r="Q84" s="101" t="s">
        <v>122</v>
      </c>
      <c r="R84" s="101" t="s">
        <v>122</v>
      </c>
      <c r="S84" s="102">
        <v>297.3</v>
      </c>
      <c r="T84" s="103">
        <v>39</v>
      </c>
      <c r="U84" s="103">
        <v>39</v>
      </c>
      <c r="V84" s="104">
        <v>1262.4491005188679</v>
      </c>
      <c r="W84" s="104" t="s">
        <v>122</v>
      </c>
      <c r="X84" s="104">
        <v>267639.20931000001</v>
      </c>
      <c r="Y84" s="104" t="s">
        <v>122</v>
      </c>
      <c r="Z84" s="104">
        <v>1398.9580393582601</v>
      </c>
      <c r="AA84" s="104" t="s">
        <v>122</v>
      </c>
    </row>
    <row r="85" spans="1:27" s="20" customFormat="1" x14ac:dyDescent="0.35">
      <c r="A85" s="28" t="s">
        <v>31</v>
      </c>
      <c r="B85" s="29">
        <v>44273</v>
      </c>
      <c r="C85" s="30" t="s">
        <v>21</v>
      </c>
      <c r="D85" s="30" t="s">
        <v>23</v>
      </c>
      <c r="E85" s="30" t="s">
        <v>1749</v>
      </c>
      <c r="F85" s="30" t="s">
        <v>1395</v>
      </c>
      <c r="G85" s="31">
        <v>60</v>
      </c>
      <c r="H85" s="31"/>
      <c r="I85" s="30"/>
      <c r="J85" s="30" t="s">
        <v>130</v>
      </c>
      <c r="K85" s="30"/>
      <c r="L85" s="30"/>
      <c r="M85" s="30" t="s">
        <v>173</v>
      </c>
      <c r="N85" s="30" t="s">
        <v>317</v>
      </c>
      <c r="O85" s="30" t="s">
        <v>318</v>
      </c>
      <c r="P85" s="81">
        <v>144.6</v>
      </c>
      <c r="Q85" s="81" t="s">
        <v>122</v>
      </c>
      <c r="R85" s="81" t="s">
        <v>122</v>
      </c>
      <c r="S85" s="82">
        <v>56.9</v>
      </c>
      <c r="T85" s="81" t="s">
        <v>122</v>
      </c>
      <c r="U85" s="74">
        <v>74</v>
      </c>
      <c r="V85" s="19">
        <v>72.992615485436886</v>
      </c>
      <c r="W85" s="19">
        <v>25.159112840466925</v>
      </c>
      <c r="X85" s="19">
        <v>15036.478789999999</v>
      </c>
      <c r="Y85" s="19">
        <v>6465.8919999999998</v>
      </c>
      <c r="Z85" s="19">
        <v>2258.9999694859098</v>
      </c>
      <c r="AA85" s="19">
        <v>6638.9999485793696</v>
      </c>
    </row>
    <row r="86" spans="1:27" s="20" customFormat="1" x14ac:dyDescent="0.35">
      <c r="A86" s="28" t="s">
        <v>31</v>
      </c>
      <c r="B86" s="29">
        <v>44278</v>
      </c>
      <c r="C86" s="30" t="s">
        <v>21</v>
      </c>
      <c r="D86" s="30" t="s">
        <v>23</v>
      </c>
      <c r="E86" s="30" t="s">
        <v>1749</v>
      </c>
      <c r="F86" s="30" t="s">
        <v>1396</v>
      </c>
      <c r="G86" s="31">
        <v>55</v>
      </c>
      <c r="H86" s="31"/>
      <c r="I86" s="30"/>
      <c r="J86" s="30" t="s">
        <v>154</v>
      </c>
      <c r="K86" s="30"/>
      <c r="L86" s="30"/>
      <c r="M86" s="30" t="s">
        <v>173</v>
      </c>
      <c r="N86" s="30" t="s">
        <v>319</v>
      </c>
      <c r="O86" s="30" t="s">
        <v>320</v>
      </c>
      <c r="P86" s="81">
        <v>28.4</v>
      </c>
      <c r="Q86" s="81" t="s">
        <v>122</v>
      </c>
      <c r="R86" s="81" t="s">
        <v>122</v>
      </c>
      <c r="S86" s="82">
        <v>6.4</v>
      </c>
      <c r="T86" s="74">
        <v>3</v>
      </c>
      <c r="U86" s="74">
        <v>8</v>
      </c>
      <c r="V86" s="19">
        <v>36.020359113300493</v>
      </c>
      <c r="W86" s="19">
        <v>11.635466926070039</v>
      </c>
      <c r="X86" s="19">
        <v>7312.1328999999996</v>
      </c>
      <c r="Y86" s="19">
        <v>2990.3150000000001</v>
      </c>
      <c r="Z86" s="19">
        <v>0</v>
      </c>
      <c r="AA86" s="19">
        <v>20.373720318078998</v>
      </c>
    </row>
    <row r="87" spans="1:27" s="106" customFormat="1" x14ac:dyDescent="0.35">
      <c r="A87" s="95" t="s">
        <v>31</v>
      </c>
      <c r="B87" s="96">
        <v>44279</v>
      </c>
      <c r="C87" s="97" t="s">
        <v>21</v>
      </c>
      <c r="D87" s="97" t="s">
        <v>23</v>
      </c>
      <c r="E87" s="30" t="s">
        <v>1749</v>
      </c>
      <c r="F87" s="97" t="s">
        <v>1718</v>
      </c>
      <c r="G87" s="99">
        <v>10</v>
      </c>
      <c r="H87" s="99"/>
      <c r="I87" s="97"/>
      <c r="J87" s="97" t="s">
        <v>138</v>
      </c>
      <c r="K87" s="97"/>
      <c r="L87" s="97"/>
      <c r="M87" s="97" t="s">
        <v>173</v>
      </c>
      <c r="N87" s="97" t="s">
        <v>321</v>
      </c>
      <c r="O87" s="97" t="s">
        <v>322</v>
      </c>
      <c r="P87" s="101">
        <v>403.5</v>
      </c>
      <c r="Q87" s="101" t="s">
        <v>122</v>
      </c>
      <c r="R87" s="101" t="s">
        <v>122</v>
      </c>
      <c r="S87" s="102">
        <v>49.2</v>
      </c>
      <c r="T87" s="103">
        <v>517</v>
      </c>
      <c r="U87" s="103">
        <v>517</v>
      </c>
      <c r="V87" s="104">
        <v>290.72891633663369</v>
      </c>
      <c r="W87" s="104" t="s">
        <v>122</v>
      </c>
      <c r="X87" s="104">
        <v>58727.241099999999</v>
      </c>
      <c r="Y87" s="104" t="s">
        <v>122</v>
      </c>
      <c r="Z87" s="104">
        <v>41654.964476041503</v>
      </c>
      <c r="AA87" s="104" t="s">
        <v>122</v>
      </c>
    </row>
    <row r="88" spans="1:27" s="20" customFormat="1" x14ac:dyDescent="0.35">
      <c r="A88" s="28" t="s">
        <v>31</v>
      </c>
      <c r="B88" s="29">
        <v>44279</v>
      </c>
      <c r="C88" s="30" t="s">
        <v>21</v>
      </c>
      <c r="D88" s="30" t="s">
        <v>23</v>
      </c>
      <c r="E88" s="30" t="s">
        <v>1749</v>
      </c>
      <c r="F88" s="30" t="s">
        <v>1397</v>
      </c>
      <c r="G88" s="31">
        <v>60</v>
      </c>
      <c r="H88" s="31"/>
      <c r="I88" s="30"/>
      <c r="J88" s="30" t="s">
        <v>130</v>
      </c>
      <c r="K88" s="30"/>
      <c r="L88" s="30"/>
      <c r="M88" s="30" t="s">
        <v>173</v>
      </c>
      <c r="N88" s="30" t="s">
        <v>323</v>
      </c>
      <c r="O88" s="30" t="s">
        <v>324</v>
      </c>
      <c r="P88" s="81">
        <v>51.8</v>
      </c>
      <c r="Q88" s="81" t="s">
        <v>122</v>
      </c>
      <c r="R88" s="81" t="s">
        <v>122</v>
      </c>
      <c r="S88" s="82">
        <v>12.3</v>
      </c>
      <c r="T88" s="74">
        <v>9.82</v>
      </c>
      <c r="U88" s="74">
        <v>33</v>
      </c>
      <c r="V88" s="19">
        <v>127.17674024752475</v>
      </c>
      <c r="W88" s="19">
        <v>41.212898832684829</v>
      </c>
      <c r="X88" s="19">
        <v>25689.701529999998</v>
      </c>
      <c r="Y88" s="19">
        <v>10591.715</v>
      </c>
      <c r="Z88" s="19">
        <v>0</v>
      </c>
      <c r="AA88" s="19">
        <v>26.859999791962899</v>
      </c>
    </row>
    <row r="89" spans="1:27" s="20" customFormat="1" x14ac:dyDescent="0.35">
      <c r="A89" s="28" t="s">
        <v>31</v>
      </c>
      <c r="B89" s="29">
        <v>44280</v>
      </c>
      <c r="C89" s="30" t="s">
        <v>21</v>
      </c>
      <c r="D89" s="30" t="s">
        <v>23</v>
      </c>
      <c r="E89" s="30" t="s">
        <v>1749</v>
      </c>
      <c r="F89" s="30" t="s">
        <v>1398</v>
      </c>
      <c r="G89" s="31">
        <v>60</v>
      </c>
      <c r="H89" s="31"/>
      <c r="I89" s="30"/>
      <c r="J89" s="30" t="s">
        <v>130</v>
      </c>
      <c r="K89" s="30"/>
      <c r="L89" s="30"/>
      <c r="M89" s="30" t="s">
        <v>173</v>
      </c>
      <c r="N89" s="30" t="s">
        <v>325</v>
      </c>
      <c r="O89" s="30" t="s">
        <v>326</v>
      </c>
      <c r="P89" s="81">
        <v>68.900000000000006</v>
      </c>
      <c r="Q89" s="81" t="s">
        <v>122</v>
      </c>
      <c r="R89" s="81" t="s">
        <v>122</v>
      </c>
      <c r="S89" s="82">
        <v>73.8</v>
      </c>
      <c r="T89" s="74">
        <v>48</v>
      </c>
      <c r="U89" s="74">
        <v>64</v>
      </c>
      <c r="V89" s="19">
        <v>80.435186119402985</v>
      </c>
      <c r="W89" s="19">
        <v>157.20882101167317</v>
      </c>
      <c r="X89" s="19">
        <v>16167.47241</v>
      </c>
      <c r="Y89" s="19">
        <v>40402.667000000001</v>
      </c>
      <c r="Z89" s="19">
        <v>4821.9676912948498</v>
      </c>
      <c r="AA89" s="19">
        <v>21319.812592655398</v>
      </c>
    </row>
    <row r="90" spans="1:27" s="20" customFormat="1" x14ac:dyDescent="0.35">
      <c r="A90" s="28" t="s">
        <v>31</v>
      </c>
      <c r="B90" s="29">
        <v>44280</v>
      </c>
      <c r="C90" s="30" t="s">
        <v>21</v>
      </c>
      <c r="D90" s="30" t="s">
        <v>22</v>
      </c>
      <c r="E90" s="30"/>
      <c r="F90" s="30" t="s">
        <v>1399</v>
      </c>
      <c r="G90" s="31">
        <v>35</v>
      </c>
      <c r="H90" s="31"/>
      <c r="I90" s="30"/>
      <c r="J90" s="30" t="s">
        <v>135</v>
      </c>
      <c r="K90" s="30"/>
      <c r="L90" s="30"/>
      <c r="M90" s="30" t="s">
        <v>173</v>
      </c>
      <c r="N90" s="30" t="s">
        <v>327</v>
      </c>
      <c r="O90" s="30" t="s">
        <v>328</v>
      </c>
      <c r="P90" s="81">
        <v>5558.2</v>
      </c>
      <c r="Q90" s="81" t="s">
        <v>122</v>
      </c>
      <c r="R90" s="81" t="s">
        <v>122</v>
      </c>
      <c r="S90" s="82">
        <v>854.2</v>
      </c>
      <c r="T90" s="74">
        <v>520</v>
      </c>
      <c r="U90" s="74">
        <v>520</v>
      </c>
      <c r="V90" s="19">
        <v>2314.4059354726369</v>
      </c>
      <c r="W90" s="19">
        <v>1673.1517509727626</v>
      </c>
      <c r="X90" s="19">
        <v>465195.59302999999</v>
      </c>
      <c r="Y90" s="19">
        <v>430000</v>
      </c>
      <c r="Z90" s="19">
        <v>407366</v>
      </c>
      <c r="AA90" s="19" t="s">
        <v>122</v>
      </c>
    </row>
    <row r="91" spans="1:27" s="20" customFormat="1" x14ac:dyDescent="0.35">
      <c r="A91" s="28" t="s">
        <v>31</v>
      </c>
      <c r="B91" s="29">
        <v>44281</v>
      </c>
      <c r="C91" s="30" t="s">
        <v>21</v>
      </c>
      <c r="D91" s="30" t="s">
        <v>22</v>
      </c>
      <c r="E91" s="30" t="s">
        <v>1749</v>
      </c>
      <c r="F91" s="30" t="s">
        <v>1400</v>
      </c>
      <c r="G91" s="30">
        <v>30</v>
      </c>
      <c r="H91" s="30"/>
      <c r="I91" s="30"/>
      <c r="J91" s="30" t="s">
        <v>128</v>
      </c>
      <c r="K91" s="30"/>
      <c r="L91" s="30"/>
      <c r="M91" s="30" t="s">
        <v>173</v>
      </c>
      <c r="N91" s="31" t="s">
        <v>46</v>
      </c>
      <c r="O91" s="31" t="s">
        <v>329</v>
      </c>
      <c r="P91" s="81">
        <v>415.2</v>
      </c>
      <c r="Q91" s="81" t="s">
        <v>122</v>
      </c>
      <c r="R91" s="81" t="s">
        <v>122</v>
      </c>
      <c r="S91" s="82">
        <v>415.2</v>
      </c>
      <c r="T91" s="81" t="s">
        <v>122</v>
      </c>
      <c r="U91" s="74">
        <v>1443</v>
      </c>
      <c r="V91" s="19">
        <v>311.22543225000004</v>
      </c>
      <c r="W91" s="19">
        <v>125.19346303501946</v>
      </c>
      <c r="X91" s="19">
        <v>62245.086450000003</v>
      </c>
      <c r="Y91" s="19">
        <v>32174.720000000001</v>
      </c>
      <c r="Z91" s="19" t="s">
        <v>122</v>
      </c>
      <c r="AA91" s="19">
        <v>452600</v>
      </c>
    </row>
    <row r="92" spans="1:27" s="106" customFormat="1" x14ac:dyDescent="0.35">
      <c r="A92" s="95" t="s">
        <v>31</v>
      </c>
      <c r="B92" s="96">
        <v>44284</v>
      </c>
      <c r="C92" s="97" t="s">
        <v>21</v>
      </c>
      <c r="D92" s="97" t="s">
        <v>23</v>
      </c>
      <c r="E92" s="30" t="s">
        <v>1749</v>
      </c>
      <c r="F92" s="97" t="s">
        <v>1719</v>
      </c>
      <c r="G92" s="97">
        <v>10</v>
      </c>
      <c r="H92" s="97"/>
      <c r="I92" s="97"/>
      <c r="J92" s="97" t="s">
        <v>138</v>
      </c>
      <c r="K92" s="97"/>
      <c r="L92" s="97"/>
      <c r="M92" s="97" t="s">
        <v>173</v>
      </c>
      <c r="N92" s="99" t="s">
        <v>330</v>
      </c>
      <c r="O92" s="99" t="s">
        <v>331</v>
      </c>
      <c r="P92" s="101">
        <v>89.6</v>
      </c>
      <c r="Q92" s="101" t="s">
        <v>122</v>
      </c>
      <c r="R92" s="101" t="s">
        <v>122</v>
      </c>
      <c r="S92" s="102">
        <v>28.3</v>
      </c>
      <c r="T92" s="101" t="s">
        <v>122</v>
      </c>
      <c r="U92" s="103" t="s">
        <v>122</v>
      </c>
      <c r="V92" s="104">
        <v>70.124884924623117</v>
      </c>
      <c r="W92" s="104" t="s">
        <v>122</v>
      </c>
      <c r="X92" s="104">
        <v>13954.8521</v>
      </c>
      <c r="Y92" s="104" t="s">
        <v>122</v>
      </c>
      <c r="Z92" s="104">
        <v>19328.507259078298</v>
      </c>
      <c r="AA92" s="104" t="s">
        <v>122</v>
      </c>
    </row>
    <row r="93" spans="1:27" s="20" customFormat="1" x14ac:dyDescent="0.35">
      <c r="A93" s="28" t="s">
        <v>31</v>
      </c>
      <c r="B93" s="29">
        <v>44284</v>
      </c>
      <c r="C93" s="30" t="s">
        <v>21</v>
      </c>
      <c r="D93" s="30" t="s">
        <v>22</v>
      </c>
      <c r="E93" s="31"/>
      <c r="F93" s="30" t="s">
        <v>1401</v>
      </c>
      <c r="G93" s="30">
        <v>50</v>
      </c>
      <c r="H93" s="30"/>
      <c r="I93" s="30"/>
      <c r="J93" s="30" t="s">
        <v>136</v>
      </c>
      <c r="K93" s="30"/>
      <c r="L93" s="30"/>
      <c r="M93" s="30" t="s">
        <v>173</v>
      </c>
      <c r="N93" s="31" t="s">
        <v>332</v>
      </c>
      <c r="O93" s="31" t="s">
        <v>333</v>
      </c>
      <c r="P93" s="81">
        <v>522.9</v>
      </c>
      <c r="Q93" s="81" t="s">
        <v>122</v>
      </c>
      <c r="R93" s="81" t="s">
        <v>122</v>
      </c>
      <c r="S93" s="82">
        <v>99.3</v>
      </c>
      <c r="T93" s="81" t="s">
        <v>122</v>
      </c>
      <c r="U93" s="74">
        <v>940</v>
      </c>
      <c r="V93" s="19">
        <v>248.4926323115578</v>
      </c>
      <c r="W93" s="19">
        <v>200.96643579766535</v>
      </c>
      <c r="X93" s="19">
        <v>49450.03383</v>
      </c>
      <c r="Y93" s="19">
        <v>51648.373999999996</v>
      </c>
      <c r="Z93" s="19">
        <v>166854.52627692401</v>
      </c>
      <c r="AA93" s="19">
        <v>209186.87666121099</v>
      </c>
    </row>
    <row r="94" spans="1:27" s="20" customFormat="1" x14ac:dyDescent="0.35">
      <c r="A94" s="28" t="s">
        <v>31</v>
      </c>
      <c r="B94" s="29">
        <v>44285</v>
      </c>
      <c r="C94" s="30" t="s">
        <v>21</v>
      </c>
      <c r="D94" s="30" t="s">
        <v>23</v>
      </c>
      <c r="E94" s="30" t="s">
        <v>1749</v>
      </c>
      <c r="F94" s="30" t="s">
        <v>1402</v>
      </c>
      <c r="G94" s="30">
        <v>55</v>
      </c>
      <c r="H94" s="30"/>
      <c r="I94" s="30"/>
      <c r="J94" s="30" t="s">
        <v>154</v>
      </c>
      <c r="K94" s="30"/>
      <c r="L94" s="30"/>
      <c r="M94" s="30" t="s">
        <v>173</v>
      </c>
      <c r="N94" s="31" t="s">
        <v>47</v>
      </c>
      <c r="O94" s="31" t="s">
        <v>334</v>
      </c>
      <c r="P94" s="81">
        <v>333</v>
      </c>
      <c r="Q94" s="81" t="s">
        <v>122</v>
      </c>
      <c r="R94" s="81" t="s">
        <v>122</v>
      </c>
      <c r="S94" s="82">
        <v>64.599999999999994</v>
      </c>
      <c r="T94" s="74">
        <v>200</v>
      </c>
      <c r="U94" s="74">
        <v>216</v>
      </c>
      <c r="V94" s="19">
        <v>335.69743661616161</v>
      </c>
      <c r="W94" s="19">
        <v>73.710167315175099</v>
      </c>
      <c r="X94" s="19">
        <v>66468.092449999996</v>
      </c>
      <c r="Y94" s="19">
        <v>18943.512999999999</v>
      </c>
      <c r="Z94" s="19">
        <v>18085.0366776878</v>
      </c>
      <c r="AA94" s="19">
        <v>19652.6189528697</v>
      </c>
    </row>
    <row r="95" spans="1:27" s="20" customFormat="1" x14ac:dyDescent="0.35">
      <c r="A95" s="28" t="s">
        <v>31</v>
      </c>
      <c r="B95" s="29">
        <v>44286</v>
      </c>
      <c r="C95" s="30" t="s">
        <v>21</v>
      </c>
      <c r="D95" s="30" t="s">
        <v>22</v>
      </c>
      <c r="E95" s="31"/>
      <c r="F95" s="30" t="s">
        <v>1403</v>
      </c>
      <c r="G95" s="30">
        <v>65</v>
      </c>
      <c r="H95" s="30"/>
      <c r="I95" s="30"/>
      <c r="J95" s="30" t="s">
        <v>150</v>
      </c>
      <c r="K95" s="30"/>
      <c r="L95" s="30"/>
      <c r="M95" s="30" t="s">
        <v>173</v>
      </c>
      <c r="N95" s="31" t="s">
        <v>335</v>
      </c>
      <c r="O95" s="31" t="s">
        <v>336</v>
      </c>
      <c r="P95" s="81">
        <v>200.9</v>
      </c>
      <c r="Q95" s="81" t="s">
        <v>122</v>
      </c>
      <c r="R95" s="81" t="s">
        <v>122</v>
      </c>
      <c r="S95" s="82">
        <v>53</v>
      </c>
      <c r="T95" s="81" t="s">
        <v>122</v>
      </c>
      <c r="U95" s="74">
        <v>121</v>
      </c>
      <c r="V95" s="19">
        <v>192.67540395939088</v>
      </c>
      <c r="W95" s="19">
        <v>91.296638132295712</v>
      </c>
      <c r="X95" s="19">
        <v>37957.054580000004</v>
      </c>
      <c r="Y95" s="19">
        <v>23463.235999999997</v>
      </c>
      <c r="Z95" s="19">
        <v>11251</v>
      </c>
      <c r="AA95" s="19">
        <v>17710</v>
      </c>
    </row>
    <row r="96" spans="1:27" s="20" customFormat="1" x14ac:dyDescent="0.35">
      <c r="A96" s="28" t="s">
        <v>31</v>
      </c>
      <c r="B96" s="29">
        <v>44292</v>
      </c>
      <c r="C96" s="30" t="s">
        <v>21</v>
      </c>
      <c r="D96" s="30" t="s">
        <v>23</v>
      </c>
      <c r="E96" s="31"/>
      <c r="F96" s="30" t="s">
        <v>1404</v>
      </c>
      <c r="G96" s="30"/>
      <c r="H96" s="30"/>
      <c r="I96" s="30"/>
      <c r="J96" s="86"/>
      <c r="K96" s="30"/>
      <c r="L96" s="30"/>
      <c r="M96" s="30" t="s">
        <v>173</v>
      </c>
      <c r="N96" s="31" t="s">
        <v>48</v>
      </c>
      <c r="O96" s="31" t="s">
        <v>337</v>
      </c>
      <c r="P96" s="81">
        <v>52.8</v>
      </c>
      <c r="Q96" s="81">
        <v>5.5</v>
      </c>
      <c r="R96" s="81">
        <v>0</v>
      </c>
      <c r="S96" s="82">
        <v>5.5</v>
      </c>
      <c r="T96" s="74">
        <v>48</v>
      </c>
      <c r="U96" s="74">
        <v>61</v>
      </c>
      <c r="V96" s="19">
        <v>78.110006249999998</v>
      </c>
      <c r="W96" s="19">
        <v>31.095000000000002</v>
      </c>
      <c r="X96" s="19">
        <v>14997.1212</v>
      </c>
      <c r="Y96" s="19">
        <v>7960.3200000000006</v>
      </c>
      <c r="Z96" s="19">
        <v>10795.688</v>
      </c>
      <c r="AA96" s="19">
        <v>13979.089</v>
      </c>
    </row>
    <row r="97" spans="1:27" s="73" customFormat="1" x14ac:dyDescent="0.35">
      <c r="A97" s="28" t="s">
        <v>31</v>
      </c>
      <c r="B97" s="29">
        <v>44309</v>
      </c>
      <c r="C97" s="30" t="s">
        <v>21</v>
      </c>
      <c r="D97" s="30" t="s">
        <v>23</v>
      </c>
      <c r="E97" s="30"/>
      <c r="F97" s="30" t="s">
        <v>1727</v>
      </c>
      <c r="G97" s="31">
        <v>10</v>
      </c>
      <c r="H97" s="31"/>
      <c r="I97" s="30"/>
      <c r="J97" s="33" t="s">
        <v>138</v>
      </c>
      <c r="K97" s="30"/>
      <c r="L97" s="33"/>
      <c r="M97" s="30" t="s">
        <v>173</v>
      </c>
      <c r="N97" s="30" t="s">
        <v>1728</v>
      </c>
      <c r="O97" s="31" t="s">
        <v>1729</v>
      </c>
      <c r="P97" s="107">
        <v>46.103023499999999</v>
      </c>
      <c r="Q97" s="81" t="s">
        <v>122</v>
      </c>
      <c r="R97" s="81" t="s">
        <v>122</v>
      </c>
      <c r="S97" s="107">
        <v>24.14004405</v>
      </c>
      <c r="T97" s="108">
        <v>58</v>
      </c>
      <c r="U97" s="108" t="s">
        <v>122</v>
      </c>
      <c r="V97" s="75">
        <v>64.898080546448099</v>
      </c>
      <c r="W97" s="75">
        <v>15.692059260700391</v>
      </c>
      <c r="X97" s="75">
        <v>11876.348740000001</v>
      </c>
      <c r="Y97" s="75">
        <v>4032.8592300000005</v>
      </c>
      <c r="Z97" s="75">
        <v>17567.346000000001</v>
      </c>
      <c r="AA97" s="75">
        <v>21012</v>
      </c>
    </row>
    <row r="98" spans="1:27" s="73" customFormat="1" x14ac:dyDescent="0.35">
      <c r="A98" s="28" t="s">
        <v>31</v>
      </c>
      <c r="B98" s="29">
        <v>44309</v>
      </c>
      <c r="C98" s="30" t="s">
        <v>25</v>
      </c>
      <c r="D98" s="30" t="s">
        <v>22</v>
      </c>
      <c r="E98" s="30"/>
      <c r="F98" s="30" t="s">
        <v>1730</v>
      </c>
      <c r="G98" s="31">
        <v>30</v>
      </c>
      <c r="H98" s="31"/>
      <c r="I98" s="30"/>
      <c r="J98" s="33" t="s">
        <v>128</v>
      </c>
      <c r="K98" s="30"/>
      <c r="L98" s="33"/>
      <c r="M98" s="30" t="s">
        <v>173</v>
      </c>
      <c r="N98" s="30" t="s">
        <v>1731</v>
      </c>
      <c r="O98" s="31" t="s">
        <v>1732</v>
      </c>
      <c r="P98" s="107">
        <v>7238.403002</v>
      </c>
      <c r="Q98" s="81" t="s">
        <v>122</v>
      </c>
      <c r="R98" s="81" t="s">
        <v>122</v>
      </c>
      <c r="S98" s="107">
        <v>2164.2824970000001</v>
      </c>
      <c r="T98" s="108">
        <v>861</v>
      </c>
      <c r="U98" s="108">
        <v>1031</v>
      </c>
      <c r="V98" s="75">
        <v>5330.7639887292789</v>
      </c>
      <c r="W98" s="75">
        <v>4797.4654035797685</v>
      </c>
      <c r="X98" s="75">
        <v>964868.28195999947</v>
      </c>
      <c r="Y98" s="75">
        <v>1232948.6087200006</v>
      </c>
      <c r="Z98" s="75">
        <v>505670.00000056799</v>
      </c>
      <c r="AA98" s="75">
        <v>493950.00000230997</v>
      </c>
    </row>
    <row r="99" spans="1:27" s="20" customFormat="1" x14ac:dyDescent="0.35">
      <c r="A99" s="28" t="s">
        <v>31</v>
      </c>
      <c r="B99" s="29">
        <v>44312</v>
      </c>
      <c r="C99" s="30" t="s">
        <v>21</v>
      </c>
      <c r="D99" s="30" t="s">
        <v>23</v>
      </c>
      <c r="E99" s="31"/>
      <c r="F99" s="30" t="s">
        <v>1405</v>
      </c>
      <c r="G99" s="30"/>
      <c r="H99" s="30"/>
      <c r="I99" s="30"/>
      <c r="J99" s="86"/>
      <c r="K99" s="30"/>
      <c r="L99" s="30"/>
      <c r="M99" s="30" t="s">
        <v>173</v>
      </c>
      <c r="N99" s="31" t="s">
        <v>338</v>
      </c>
      <c r="O99" s="31" t="s">
        <v>339</v>
      </c>
      <c r="P99" s="81">
        <v>10.9</v>
      </c>
      <c r="Q99" s="81">
        <v>1.1000000000000001</v>
      </c>
      <c r="R99" s="81">
        <v>0</v>
      </c>
      <c r="S99" s="82">
        <v>1.1000000000000001</v>
      </c>
      <c r="T99" s="65" t="s">
        <v>122</v>
      </c>
      <c r="U99" s="66" t="s">
        <v>122</v>
      </c>
      <c r="V99" s="75">
        <v>0.87977528089887647</v>
      </c>
      <c r="W99" s="75">
        <v>0.37144531249999996</v>
      </c>
      <c r="X99" s="75">
        <v>156.6</v>
      </c>
      <c r="Y99" s="75">
        <v>95.089999999999989</v>
      </c>
      <c r="Z99" s="75">
        <v>4930.4904500000002</v>
      </c>
      <c r="AA99" s="75">
        <v>6388.1279999999997</v>
      </c>
    </row>
    <row r="100" spans="1:27" s="73" customFormat="1" x14ac:dyDescent="0.35">
      <c r="A100" s="28" t="s">
        <v>31</v>
      </c>
      <c r="B100" s="29">
        <v>44315</v>
      </c>
      <c r="C100" s="30" t="s">
        <v>21</v>
      </c>
      <c r="D100" s="30" t="s">
        <v>22</v>
      </c>
      <c r="E100" s="30"/>
      <c r="F100" s="30" t="s">
        <v>1733</v>
      </c>
      <c r="G100" s="31">
        <v>30</v>
      </c>
      <c r="H100" s="31"/>
      <c r="I100" s="30"/>
      <c r="J100" s="33" t="s">
        <v>128</v>
      </c>
      <c r="K100" s="30"/>
      <c r="L100" s="33"/>
      <c r="M100" s="30" t="s">
        <v>173</v>
      </c>
      <c r="N100" s="30" t="s">
        <v>1734</v>
      </c>
      <c r="O100" s="31" t="s">
        <v>1735</v>
      </c>
      <c r="P100" s="107">
        <v>500</v>
      </c>
      <c r="Q100" s="81" t="s">
        <v>122</v>
      </c>
      <c r="R100" s="81" t="s">
        <v>122</v>
      </c>
      <c r="S100" s="107">
        <v>498.35554100000002</v>
      </c>
      <c r="T100" s="108">
        <v>3</v>
      </c>
      <c r="U100" s="108">
        <v>3</v>
      </c>
      <c r="V100" s="75">
        <v>322.1941820903956</v>
      </c>
      <c r="W100" s="75">
        <v>27.221371050583659</v>
      </c>
      <c r="X100" s="75">
        <v>57028.370230000022</v>
      </c>
      <c r="Y100" s="75">
        <v>6995.8923600000007</v>
      </c>
      <c r="Z100" s="75">
        <v>0</v>
      </c>
      <c r="AA100" s="75">
        <v>0</v>
      </c>
    </row>
    <row r="101" spans="1:27" s="20" customFormat="1" x14ac:dyDescent="0.35">
      <c r="A101" s="28" t="s">
        <v>31</v>
      </c>
      <c r="B101" s="29">
        <v>44320</v>
      </c>
      <c r="C101" s="30" t="s">
        <v>21</v>
      </c>
      <c r="D101" s="30" t="s">
        <v>23</v>
      </c>
      <c r="E101" s="31"/>
      <c r="F101" s="30" t="s">
        <v>1406</v>
      </c>
      <c r="G101" s="30"/>
      <c r="H101" s="30"/>
      <c r="I101" s="30"/>
      <c r="J101" s="86"/>
      <c r="K101" s="30"/>
      <c r="L101" s="30"/>
      <c r="M101" s="30" t="s">
        <v>173</v>
      </c>
      <c r="N101" s="31" t="s">
        <v>340</v>
      </c>
      <c r="O101" s="31" t="s">
        <v>341</v>
      </c>
      <c r="P101" s="81">
        <v>29.7</v>
      </c>
      <c r="Q101" s="81">
        <v>6.2</v>
      </c>
      <c r="R101" s="81">
        <v>0</v>
      </c>
      <c r="S101" s="82">
        <v>6.2</v>
      </c>
      <c r="T101" s="65" t="s">
        <v>122</v>
      </c>
      <c r="U101" s="66" t="s">
        <v>122</v>
      </c>
      <c r="V101" s="75">
        <v>80.828890988372095</v>
      </c>
      <c r="W101" s="75">
        <v>16.210714843750001</v>
      </c>
      <c r="X101" s="75">
        <v>13902.56925</v>
      </c>
      <c r="Y101" s="75">
        <v>4149.9430000000002</v>
      </c>
      <c r="Z101" s="75">
        <v>6782.6760000000004</v>
      </c>
      <c r="AA101" s="75">
        <v>4391.8519999999999</v>
      </c>
    </row>
    <row r="102" spans="1:27" s="20" customFormat="1" x14ac:dyDescent="0.35">
      <c r="A102" s="28" t="s">
        <v>31</v>
      </c>
      <c r="B102" s="29">
        <v>44321</v>
      </c>
      <c r="C102" s="30" t="s">
        <v>21</v>
      </c>
      <c r="D102" s="30" t="s">
        <v>23</v>
      </c>
      <c r="E102" s="30" t="s">
        <v>1749</v>
      </c>
      <c r="F102" s="30" t="s">
        <v>1407</v>
      </c>
      <c r="G102" s="30">
        <v>60</v>
      </c>
      <c r="H102" s="30"/>
      <c r="I102" s="30"/>
      <c r="J102" s="30" t="s">
        <v>130</v>
      </c>
      <c r="K102" s="30"/>
      <c r="L102" s="30"/>
      <c r="M102" s="30" t="s">
        <v>173</v>
      </c>
      <c r="N102" s="31" t="s">
        <v>342</v>
      </c>
      <c r="O102" s="31" t="s">
        <v>343</v>
      </c>
      <c r="P102" s="81">
        <v>73.466499600000006</v>
      </c>
      <c r="Q102" s="81" t="s">
        <v>122</v>
      </c>
      <c r="R102" s="81" t="s">
        <v>122</v>
      </c>
      <c r="S102" s="82">
        <v>72.359819999999999</v>
      </c>
      <c r="T102" s="66">
        <v>1</v>
      </c>
      <c r="U102" s="66">
        <v>1</v>
      </c>
      <c r="V102" s="75">
        <v>213.92900591954023</v>
      </c>
      <c r="W102" s="75">
        <v>424.12451361867704</v>
      </c>
      <c r="X102" s="75">
        <v>37223.64703</v>
      </c>
      <c r="Y102" s="75">
        <v>109000</v>
      </c>
      <c r="Z102" s="75">
        <v>0</v>
      </c>
      <c r="AA102" s="75">
        <v>0</v>
      </c>
    </row>
    <row r="103" spans="1:27" s="20" customFormat="1" x14ac:dyDescent="0.35">
      <c r="A103" s="28" t="s">
        <v>31</v>
      </c>
      <c r="B103" s="29">
        <v>44321</v>
      </c>
      <c r="C103" s="30" t="s">
        <v>21</v>
      </c>
      <c r="D103" s="30" t="s">
        <v>22</v>
      </c>
      <c r="E103" s="31"/>
      <c r="F103" s="30" t="s">
        <v>1408</v>
      </c>
      <c r="G103" s="30"/>
      <c r="H103" s="30"/>
      <c r="I103" s="30"/>
      <c r="J103" s="86"/>
      <c r="K103" s="30"/>
      <c r="L103" s="30"/>
      <c r="M103" s="30" t="s">
        <v>173</v>
      </c>
      <c r="N103" s="31" t="s">
        <v>344</v>
      </c>
      <c r="O103" s="31" t="s">
        <v>345</v>
      </c>
      <c r="P103" s="81">
        <v>390.3</v>
      </c>
      <c r="Q103" s="81">
        <v>100.1</v>
      </c>
      <c r="R103" s="81">
        <v>39.700000000000003</v>
      </c>
      <c r="S103" s="82">
        <v>139.80000000000001</v>
      </c>
      <c r="T103" s="65" t="s">
        <v>122</v>
      </c>
      <c r="U103" s="66" t="s">
        <v>122</v>
      </c>
      <c r="V103" s="75">
        <v>2349.9074404941521</v>
      </c>
      <c r="W103" s="75">
        <v>1339.84375</v>
      </c>
      <c r="X103" s="75">
        <v>401834.17232450005</v>
      </c>
      <c r="Y103" s="75">
        <v>343000</v>
      </c>
      <c r="Z103" s="75">
        <v>112293</v>
      </c>
      <c r="AA103" s="75">
        <v>200906</v>
      </c>
    </row>
    <row r="104" spans="1:27" s="20" customFormat="1" x14ac:dyDescent="0.35">
      <c r="A104" s="28" t="s">
        <v>31</v>
      </c>
      <c r="B104" s="29">
        <v>44329</v>
      </c>
      <c r="C104" s="30" t="s">
        <v>21</v>
      </c>
      <c r="D104" s="30" t="s">
        <v>23</v>
      </c>
      <c r="E104" s="31"/>
      <c r="F104" s="30" t="s">
        <v>1409</v>
      </c>
      <c r="G104" s="30"/>
      <c r="H104" s="30"/>
      <c r="I104" s="30"/>
      <c r="J104" s="86"/>
      <c r="K104" s="30"/>
      <c r="L104" s="30"/>
      <c r="M104" s="30" t="s">
        <v>173</v>
      </c>
      <c r="N104" s="31" t="s">
        <v>346</v>
      </c>
      <c r="O104" s="31" t="s">
        <v>347</v>
      </c>
      <c r="P104" s="81">
        <v>11.1</v>
      </c>
      <c r="Q104" s="81">
        <v>2</v>
      </c>
      <c r="R104" s="81">
        <v>0</v>
      </c>
      <c r="S104" s="82">
        <v>2</v>
      </c>
      <c r="T104" s="65" t="s">
        <v>122</v>
      </c>
      <c r="U104" s="66">
        <v>19</v>
      </c>
      <c r="V104" s="75">
        <v>3.9841818181818178</v>
      </c>
      <c r="W104" s="75">
        <v>3.5765625000000001</v>
      </c>
      <c r="X104" s="75">
        <v>657.39</v>
      </c>
      <c r="Y104" s="75">
        <v>915.6</v>
      </c>
      <c r="Z104" s="75">
        <v>18924.419000000002</v>
      </c>
      <c r="AA104" s="75" t="s">
        <v>122</v>
      </c>
    </row>
    <row r="105" spans="1:27" s="20" customFormat="1" x14ac:dyDescent="0.35">
      <c r="A105" s="28" t="s">
        <v>31</v>
      </c>
      <c r="B105" s="29">
        <v>44330</v>
      </c>
      <c r="C105" s="30" t="s">
        <v>25</v>
      </c>
      <c r="D105" s="30" t="s">
        <v>22</v>
      </c>
      <c r="E105" s="30" t="s">
        <v>1749</v>
      </c>
      <c r="F105" s="30" t="s">
        <v>1410</v>
      </c>
      <c r="G105" s="30">
        <v>30</v>
      </c>
      <c r="H105" s="30"/>
      <c r="I105" s="30"/>
      <c r="J105" s="30" t="s">
        <v>128</v>
      </c>
      <c r="K105" s="30"/>
      <c r="L105" s="30"/>
      <c r="M105" s="30" t="s">
        <v>173</v>
      </c>
      <c r="N105" s="31" t="s">
        <v>348</v>
      </c>
      <c r="O105" s="31" t="s">
        <v>1720</v>
      </c>
      <c r="P105" s="81">
        <v>460</v>
      </c>
      <c r="Q105" s="81" t="s">
        <v>122</v>
      </c>
      <c r="R105" s="81" t="s">
        <v>122</v>
      </c>
      <c r="S105" s="82">
        <v>460</v>
      </c>
      <c r="T105" s="65" t="s">
        <v>122</v>
      </c>
      <c r="U105" s="66" t="s">
        <v>122</v>
      </c>
      <c r="V105" s="75">
        <v>255.5231849700599</v>
      </c>
      <c r="W105" s="75">
        <v>115.08958754863812</v>
      </c>
      <c r="X105" s="75">
        <v>42672.371890000002</v>
      </c>
      <c r="Y105" s="75">
        <v>29578.023999999998</v>
      </c>
      <c r="Z105" s="75" t="s">
        <v>122</v>
      </c>
      <c r="AA105" s="75" t="s">
        <v>122</v>
      </c>
    </row>
    <row r="106" spans="1:27" s="20" customFormat="1" x14ac:dyDescent="0.35">
      <c r="A106" s="28" t="s">
        <v>31</v>
      </c>
      <c r="B106" s="29">
        <v>44334</v>
      </c>
      <c r="C106" s="30" t="s">
        <v>21</v>
      </c>
      <c r="D106" s="30" t="s">
        <v>23</v>
      </c>
      <c r="E106" s="30"/>
      <c r="F106" s="30" t="s">
        <v>1411</v>
      </c>
      <c r="G106" s="31">
        <v>55</v>
      </c>
      <c r="H106" s="31"/>
      <c r="I106" s="30"/>
      <c r="J106" s="30" t="s">
        <v>154</v>
      </c>
      <c r="K106" s="30"/>
      <c r="L106" s="30"/>
      <c r="M106" s="30" t="s">
        <v>173</v>
      </c>
      <c r="N106" s="31" t="s">
        <v>349</v>
      </c>
      <c r="O106" s="31" t="s">
        <v>350</v>
      </c>
      <c r="P106" s="81">
        <v>228.91511398000003</v>
      </c>
      <c r="Q106" s="81" t="s">
        <v>122</v>
      </c>
      <c r="R106" s="81" t="s">
        <v>122</v>
      </c>
      <c r="S106" s="82">
        <v>27.478789324000001</v>
      </c>
      <c r="T106" s="66">
        <v>97</v>
      </c>
      <c r="U106" s="66">
        <v>107</v>
      </c>
      <c r="V106" s="75">
        <v>34.936636084337351</v>
      </c>
      <c r="W106" s="75">
        <v>45.85350583657587</v>
      </c>
      <c r="X106" s="75">
        <v>5799.4815900000003</v>
      </c>
      <c r="Y106" s="75">
        <v>11784.350999999999</v>
      </c>
      <c r="Z106" s="75">
        <v>1071.92930050671</v>
      </c>
      <c r="AA106" s="75">
        <v>954.35252449153995</v>
      </c>
    </row>
    <row r="107" spans="1:27" s="20" customFormat="1" x14ac:dyDescent="0.35">
      <c r="A107" s="28" t="s">
        <v>31</v>
      </c>
      <c r="B107" s="29">
        <v>44335</v>
      </c>
      <c r="C107" s="30" t="s">
        <v>21</v>
      </c>
      <c r="D107" s="30" t="s">
        <v>23</v>
      </c>
      <c r="E107" s="30" t="s">
        <v>1749</v>
      </c>
      <c r="F107" s="30" t="s">
        <v>1412</v>
      </c>
      <c r="G107" s="31">
        <v>10</v>
      </c>
      <c r="H107" s="31"/>
      <c r="I107" s="30"/>
      <c r="J107" s="30" t="s">
        <v>138</v>
      </c>
      <c r="K107" s="30"/>
      <c r="L107" s="30"/>
      <c r="M107" s="30" t="s">
        <v>173</v>
      </c>
      <c r="N107" s="31" t="s">
        <v>351</v>
      </c>
      <c r="O107" s="31" t="s">
        <v>352</v>
      </c>
      <c r="P107" s="81">
        <v>30.849587280000001</v>
      </c>
      <c r="Q107" s="81" t="s">
        <v>122</v>
      </c>
      <c r="R107" s="81" t="s">
        <v>122</v>
      </c>
      <c r="S107" s="82">
        <v>10.865039400000001</v>
      </c>
      <c r="T107" s="65" t="s">
        <v>122</v>
      </c>
      <c r="U107" s="66" t="s">
        <v>122</v>
      </c>
      <c r="V107" s="75">
        <v>196.81969353658536</v>
      </c>
      <c r="W107" s="75">
        <v>42.421108949416343</v>
      </c>
      <c r="X107" s="75">
        <v>32278.42974</v>
      </c>
      <c r="Y107" s="75">
        <v>10902.225</v>
      </c>
      <c r="Z107" s="75">
        <v>0</v>
      </c>
      <c r="AA107" s="75" t="s">
        <v>122</v>
      </c>
    </row>
    <row r="108" spans="1:27" s="20" customFormat="1" x14ac:dyDescent="0.35">
      <c r="A108" s="28" t="s">
        <v>31</v>
      </c>
      <c r="B108" s="29">
        <v>44336</v>
      </c>
      <c r="C108" s="30" t="s">
        <v>21</v>
      </c>
      <c r="D108" s="30" t="s">
        <v>23</v>
      </c>
      <c r="E108" s="30" t="s">
        <v>1749</v>
      </c>
      <c r="F108" s="30" t="s">
        <v>1413</v>
      </c>
      <c r="G108" s="30">
        <v>50</v>
      </c>
      <c r="H108" s="30"/>
      <c r="I108" s="30"/>
      <c r="J108" s="86" t="s">
        <v>136</v>
      </c>
      <c r="K108" s="30"/>
      <c r="L108" s="30"/>
      <c r="M108" s="30" t="s">
        <v>173</v>
      </c>
      <c r="N108" s="31" t="s">
        <v>49</v>
      </c>
      <c r="O108" s="31" t="s">
        <v>353</v>
      </c>
      <c r="P108" s="81">
        <v>264.17847202329602</v>
      </c>
      <c r="Q108" s="81" t="s">
        <v>122</v>
      </c>
      <c r="R108" s="81" t="s">
        <v>122</v>
      </c>
      <c r="S108" s="82">
        <v>71.726879999999994</v>
      </c>
      <c r="T108" s="66">
        <v>2221</v>
      </c>
      <c r="U108" s="66">
        <v>2371</v>
      </c>
      <c r="V108" s="75">
        <v>89.339041656441722</v>
      </c>
      <c r="W108" s="75">
        <v>91.817011673151754</v>
      </c>
      <c r="X108" s="75">
        <v>14562.263790000001</v>
      </c>
      <c r="Y108" s="75">
        <v>23596.972000000002</v>
      </c>
      <c r="Z108" s="75">
        <v>234471.58586233901</v>
      </c>
      <c r="AA108" s="75">
        <v>279495.79426646198</v>
      </c>
    </row>
    <row r="109" spans="1:27" s="20" customFormat="1" x14ac:dyDescent="0.35">
      <c r="A109" s="28" t="s">
        <v>31</v>
      </c>
      <c r="B109" s="29">
        <v>44336</v>
      </c>
      <c r="C109" s="30" t="s">
        <v>25</v>
      </c>
      <c r="D109" s="30" t="s">
        <v>23</v>
      </c>
      <c r="E109" s="31" t="s">
        <v>1749</v>
      </c>
      <c r="F109" s="30" t="s">
        <v>1414</v>
      </c>
      <c r="G109" s="30">
        <v>45</v>
      </c>
      <c r="H109" s="30"/>
      <c r="I109" s="30"/>
      <c r="J109" s="86" t="s">
        <v>151</v>
      </c>
      <c r="K109" s="30"/>
      <c r="L109" s="30"/>
      <c r="M109" s="30" t="s">
        <v>173</v>
      </c>
      <c r="N109" s="31" t="s">
        <v>354</v>
      </c>
      <c r="O109" s="31" t="s">
        <v>355</v>
      </c>
      <c r="P109" s="81">
        <v>46.198977492856791</v>
      </c>
      <c r="Q109" s="81" t="s">
        <v>122</v>
      </c>
      <c r="R109" s="81" t="s">
        <v>122</v>
      </c>
      <c r="S109" s="82">
        <v>15.729579261959998</v>
      </c>
      <c r="T109" s="65" t="s">
        <v>122</v>
      </c>
      <c r="U109" s="66" t="s">
        <v>122</v>
      </c>
      <c r="V109" s="75">
        <v>5.7748005521472399</v>
      </c>
      <c r="W109" s="75">
        <v>0.96671945525291825</v>
      </c>
      <c r="X109" s="75">
        <v>941.29249000000004</v>
      </c>
      <c r="Y109" s="75">
        <v>248.4469</v>
      </c>
      <c r="Z109" s="75">
        <v>30316.886999607101</v>
      </c>
      <c r="AA109" s="75">
        <v>45646.873496353597</v>
      </c>
    </row>
    <row r="110" spans="1:27" s="20" customFormat="1" x14ac:dyDescent="0.35">
      <c r="A110" s="28" t="s">
        <v>31</v>
      </c>
      <c r="B110" s="29">
        <v>44342</v>
      </c>
      <c r="C110" s="30" t="s">
        <v>21</v>
      </c>
      <c r="D110" s="30" t="s">
        <v>23</v>
      </c>
      <c r="E110" s="31"/>
      <c r="F110" s="30" t="s">
        <v>1415</v>
      </c>
      <c r="G110" s="30">
        <v>10</v>
      </c>
      <c r="H110" s="30"/>
      <c r="I110" s="30"/>
      <c r="J110" s="86" t="s">
        <v>138</v>
      </c>
      <c r="K110" s="30"/>
      <c r="L110" s="30"/>
      <c r="M110" s="30" t="s">
        <v>173</v>
      </c>
      <c r="N110" s="31" t="s">
        <v>356</v>
      </c>
      <c r="O110" s="31" t="s">
        <v>357</v>
      </c>
      <c r="P110" s="81">
        <v>31.2822225</v>
      </c>
      <c r="Q110" s="81" t="s">
        <v>122</v>
      </c>
      <c r="R110" s="81" t="s">
        <v>122</v>
      </c>
      <c r="S110" s="82">
        <v>10.28145</v>
      </c>
      <c r="T110" s="65" t="s">
        <v>122</v>
      </c>
      <c r="U110" s="66" t="s">
        <v>122</v>
      </c>
      <c r="V110" s="75">
        <v>28.619069378881989</v>
      </c>
      <c r="W110" s="75">
        <v>15.785237354085604</v>
      </c>
      <c r="X110" s="75">
        <v>4607.6701700000003</v>
      </c>
      <c r="Y110" s="75">
        <v>4056.806</v>
      </c>
      <c r="Z110" s="75" t="s">
        <v>122</v>
      </c>
      <c r="AA110" s="75">
        <v>39990</v>
      </c>
    </row>
    <row r="111" spans="1:27" s="20" customFormat="1" x14ac:dyDescent="0.35">
      <c r="A111" s="28" t="s">
        <v>31</v>
      </c>
      <c r="B111" s="29">
        <v>44342</v>
      </c>
      <c r="C111" s="30" t="s">
        <v>21</v>
      </c>
      <c r="D111" s="30" t="s">
        <v>23</v>
      </c>
      <c r="E111" s="31"/>
      <c r="F111" s="30" t="s">
        <v>1416</v>
      </c>
      <c r="G111" s="30"/>
      <c r="H111" s="30"/>
      <c r="I111" s="30"/>
      <c r="J111" s="86"/>
      <c r="K111" s="30"/>
      <c r="L111" s="30"/>
      <c r="M111" s="30" t="s">
        <v>173</v>
      </c>
      <c r="N111" s="31" t="s">
        <v>358</v>
      </c>
      <c r="O111" s="31" t="s">
        <v>359</v>
      </c>
      <c r="P111" s="81">
        <v>18.399999999999999</v>
      </c>
      <c r="Q111" s="81">
        <v>3.3</v>
      </c>
      <c r="R111" s="81">
        <v>0</v>
      </c>
      <c r="S111" s="82">
        <v>3.3</v>
      </c>
      <c r="T111" s="66">
        <v>3</v>
      </c>
      <c r="U111" s="66">
        <v>2</v>
      </c>
      <c r="V111" s="75">
        <v>38.088791666666665</v>
      </c>
      <c r="W111" s="75">
        <v>4.6175585937499992</v>
      </c>
      <c r="X111" s="75">
        <v>5941.8514999999998</v>
      </c>
      <c r="Y111" s="75">
        <v>1182.0949999999998</v>
      </c>
      <c r="Z111" s="75">
        <v>1744.952</v>
      </c>
      <c r="AA111" s="75">
        <v>1676.7249999999999</v>
      </c>
    </row>
    <row r="112" spans="1:27" s="20" customFormat="1" x14ac:dyDescent="0.35">
      <c r="A112" s="28" t="s">
        <v>31</v>
      </c>
      <c r="B112" s="29">
        <v>44342</v>
      </c>
      <c r="C112" s="30" t="s">
        <v>21</v>
      </c>
      <c r="D112" s="30" t="s">
        <v>23</v>
      </c>
      <c r="E112" s="31"/>
      <c r="F112" s="30" t="s">
        <v>1721</v>
      </c>
      <c r="G112" s="30"/>
      <c r="H112" s="30"/>
      <c r="I112" s="30"/>
      <c r="J112" s="86"/>
      <c r="K112" s="30"/>
      <c r="L112" s="30"/>
      <c r="M112" s="30" t="s">
        <v>173</v>
      </c>
      <c r="N112" s="31" t="s">
        <v>50</v>
      </c>
      <c r="O112" s="31" t="s">
        <v>1722</v>
      </c>
      <c r="P112" s="81">
        <v>225.9</v>
      </c>
      <c r="Q112" s="81">
        <v>220</v>
      </c>
      <c r="R112" s="81">
        <v>0</v>
      </c>
      <c r="S112" s="82">
        <v>220</v>
      </c>
      <c r="T112" s="65" t="s">
        <v>122</v>
      </c>
      <c r="U112" s="66" t="s">
        <v>122</v>
      </c>
      <c r="V112" s="75">
        <v>200.03165897435898</v>
      </c>
      <c r="W112" s="75">
        <v>43.037275862068959</v>
      </c>
      <c r="X112" s="75">
        <v>31204.9388</v>
      </c>
      <c r="Y112" s="75">
        <v>1248.0809999999999</v>
      </c>
      <c r="Z112" s="75" t="s">
        <v>122</v>
      </c>
      <c r="AA112" s="75" t="s">
        <v>122</v>
      </c>
    </row>
    <row r="113" spans="1:27" s="20" customFormat="1" x14ac:dyDescent="0.35">
      <c r="A113" s="28" t="s">
        <v>31</v>
      </c>
      <c r="B113" s="29">
        <v>44344</v>
      </c>
      <c r="C113" s="30" t="s">
        <v>21</v>
      </c>
      <c r="D113" s="30" t="s">
        <v>23</v>
      </c>
      <c r="E113" s="30" t="s">
        <v>1749</v>
      </c>
      <c r="F113" s="30" t="s">
        <v>1417</v>
      </c>
      <c r="G113" s="30">
        <v>65</v>
      </c>
      <c r="H113" s="30"/>
      <c r="I113" s="30"/>
      <c r="J113" s="86" t="s">
        <v>150</v>
      </c>
      <c r="K113" s="30"/>
      <c r="L113" s="30"/>
      <c r="M113" s="30" t="s">
        <v>173</v>
      </c>
      <c r="N113" s="31" t="s">
        <v>360</v>
      </c>
      <c r="O113" s="31" t="s">
        <v>361</v>
      </c>
      <c r="P113" s="81">
        <v>34.384349999999998</v>
      </c>
      <c r="Q113" s="81" t="s">
        <v>122</v>
      </c>
      <c r="R113" s="81" t="s">
        <v>122</v>
      </c>
      <c r="S113" s="82">
        <v>9.8240999999999996</v>
      </c>
      <c r="T113" s="65" t="s">
        <v>122</v>
      </c>
      <c r="U113" s="66" t="s">
        <v>122</v>
      </c>
      <c r="V113" s="75">
        <v>138.37594420382166</v>
      </c>
      <c r="W113" s="75">
        <v>13.802171206225681</v>
      </c>
      <c r="X113" s="75">
        <v>21725.023239999999</v>
      </c>
      <c r="Y113" s="75">
        <v>3547.1579999999999</v>
      </c>
      <c r="Z113" s="75">
        <v>42.899543195962899</v>
      </c>
      <c r="AA113" s="75">
        <v>179.80302688479401</v>
      </c>
    </row>
    <row r="114" spans="1:27" s="20" customFormat="1" x14ac:dyDescent="0.35">
      <c r="A114" s="28" t="s">
        <v>31</v>
      </c>
      <c r="B114" s="29">
        <v>44348</v>
      </c>
      <c r="C114" s="30" t="s">
        <v>21</v>
      </c>
      <c r="D114" s="30" t="s">
        <v>22</v>
      </c>
      <c r="E114" s="30" t="s">
        <v>1749</v>
      </c>
      <c r="F114" s="30" t="s">
        <v>1418</v>
      </c>
      <c r="G114" s="30">
        <v>30</v>
      </c>
      <c r="H114" s="30"/>
      <c r="I114" s="30"/>
      <c r="J114" s="86" t="s">
        <v>128</v>
      </c>
      <c r="K114" s="30"/>
      <c r="L114" s="30"/>
      <c r="M114" s="30" t="s">
        <v>173</v>
      </c>
      <c r="N114" s="31" t="s">
        <v>362</v>
      </c>
      <c r="O114" s="31" t="s">
        <v>363</v>
      </c>
      <c r="P114" s="81">
        <v>300</v>
      </c>
      <c r="Q114" s="81" t="s">
        <v>122</v>
      </c>
      <c r="R114" s="81" t="s">
        <v>122</v>
      </c>
      <c r="S114" s="82">
        <v>275</v>
      </c>
      <c r="T114" s="65" t="s">
        <v>122</v>
      </c>
      <c r="U114" s="66" t="s">
        <v>122</v>
      </c>
      <c r="V114" s="75">
        <v>245.47119012820514</v>
      </c>
      <c r="W114" s="75">
        <v>44.081505836575879</v>
      </c>
      <c r="X114" s="75">
        <v>38293.505660000003</v>
      </c>
      <c r="Y114" s="75">
        <v>11328.947</v>
      </c>
      <c r="Z114" s="75" t="s">
        <v>122</v>
      </c>
      <c r="AA114" s="75">
        <v>0</v>
      </c>
    </row>
    <row r="115" spans="1:27" s="73" customFormat="1" x14ac:dyDescent="0.35">
      <c r="A115" s="28" t="s">
        <v>31</v>
      </c>
      <c r="B115" s="29">
        <v>44348</v>
      </c>
      <c r="C115" s="30" t="s">
        <v>21</v>
      </c>
      <c r="D115" s="30" t="s">
        <v>23</v>
      </c>
      <c r="E115" s="30"/>
      <c r="F115" s="30" t="s">
        <v>1736</v>
      </c>
      <c r="G115" s="31">
        <v>40</v>
      </c>
      <c r="H115" s="31"/>
      <c r="I115" s="30"/>
      <c r="J115" s="33" t="s">
        <v>140</v>
      </c>
      <c r="K115" s="30"/>
      <c r="L115" s="33"/>
      <c r="M115" s="30" t="s">
        <v>173</v>
      </c>
      <c r="N115" s="30" t="s">
        <v>1737</v>
      </c>
      <c r="O115" s="31" t="s">
        <v>1738</v>
      </c>
      <c r="P115" s="107">
        <v>27.0021825</v>
      </c>
      <c r="Q115" s="81" t="s">
        <v>122</v>
      </c>
      <c r="R115" s="81" t="s">
        <v>122</v>
      </c>
      <c r="S115" s="107">
        <v>5.4499979999999999</v>
      </c>
      <c r="T115" s="108" t="s">
        <v>122</v>
      </c>
      <c r="U115" s="108" t="s">
        <v>122</v>
      </c>
      <c r="V115" s="75">
        <v>47.278620817120647</v>
      </c>
      <c r="W115" s="75">
        <v>8.4857963813229578</v>
      </c>
      <c r="X115" s="75">
        <v>12150.605550000006</v>
      </c>
      <c r="Y115" s="75">
        <v>2180.8496700000001</v>
      </c>
      <c r="Z115" s="75">
        <v>34500</v>
      </c>
      <c r="AA115" s="75">
        <v>55676</v>
      </c>
    </row>
    <row r="116" spans="1:27" s="20" customFormat="1" x14ac:dyDescent="0.35">
      <c r="A116" s="28" t="s">
        <v>31</v>
      </c>
      <c r="B116" s="29">
        <v>44350</v>
      </c>
      <c r="C116" s="30" t="s">
        <v>21</v>
      </c>
      <c r="D116" s="30" t="s">
        <v>23</v>
      </c>
      <c r="E116" s="30" t="s">
        <v>1749</v>
      </c>
      <c r="F116" s="30" t="s">
        <v>1419</v>
      </c>
      <c r="G116" s="30">
        <v>20</v>
      </c>
      <c r="H116" s="30"/>
      <c r="I116" s="30"/>
      <c r="J116" s="86" t="s">
        <v>152</v>
      </c>
      <c r="K116" s="30"/>
      <c r="L116" s="30"/>
      <c r="M116" s="30" t="s">
        <v>173</v>
      </c>
      <c r="N116" s="31" t="s">
        <v>364</v>
      </c>
      <c r="O116" s="31" t="s">
        <v>365</v>
      </c>
      <c r="P116" s="81">
        <v>180.82248777000001</v>
      </c>
      <c r="Q116" s="81" t="s">
        <v>122</v>
      </c>
      <c r="R116" s="81" t="s">
        <v>122</v>
      </c>
      <c r="S116" s="82">
        <v>150.68540647500004</v>
      </c>
      <c r="T116" s="74">
        <v>251</v>
      </c>
      <c r="U116" s="74">
        <v>398</v>
      </c>
      <c r="V116" s="19">
        <v>246.24283967320261</v>
      </c>
      <c r="W116" s="19">
        <v>62.538571984435798</v>
      </c>
      <c r="X116" s="19">
        <v>37675.154470000001</v>
      </c>
      <c r="Y116" s="19">
        <v>16072.413</v>
      </c>
      <c r="Z116" s="19">
        <v>20299.999725791</v>
      </c>
      <c r="AA116" s="19">
        <v>31049.999759501701</v>
      </c>
    </row>
    <row r="117" spans="1:27" s="20" customFormat="1" x14ac:dyDescent="0.35">
      <c r="A117" s="28" t="s">
        <v>31</v>
      </c>
      <c r="B117" s="29">
        <v>44350</v>
      </c>
      <c r="C117" s="30" t="s">
        <v>21</v>
      </c>
      <c r="D117" s="30" t="s">
        <v>23</v>
      </c>
      <c r="E117" s="30" t="s">
        <v>1749</v>
      </c>
      <c r="F117" s="30" t="s">
        <v>1420</v>
      </c>
      <c r="G117" s="31">
        <v>15</v>
      </c>
      <c r="H117" s="31"/>
      <c r="I117" s="30"/>
      <c r="J117" s="86" t="s">
        <v>153</v>
      </c>
      <c r="K117" s="30"/>
      <c r="L117" s="30"/>
      <c r="M117" s="30" t="s">
        <v>173</v>
      </c>
      <c r="N117" s="31" t="s">
        <v>366</v>
      </c>
      <c r="O117" s="31" t="s">
        <v>367</v>
      </c>
      <c r="P117" s="81">
        <v>98.467289832532146</v>
      </c>
      <c r="Q117" s="81" t="s">
        <v>122</v>
      </c>
      <c r="R117" s="81" t="s">
        <v>122</v>
      </c>
      <c r="S117" s="82">
        <v>22.089196368000003</v>
      </c>
      <c r="T117" s="74">
        <v>75</v>
      </c>
      <c r="U117" s="74">
        <v>83</v>
      </c>
      <c r="V117" s="19">
        <v>65.313200849673194</v>
      </c>
      <c r="W117" s="19">
        <v>50.047447470817126</v>
      </c>
      <c r="X117" s="19">
        <v>9992.9197299999996</v>
      </c>
      <c r="Y117" s="19">
        <v>12862.194000000001</v>
      </c>
      <c r="Z117" s="19">
        <v>38761.114785820202</v>
      </c>
      <c r="AA117" s="19">
        <v>54584.5875099763</v>
      </c>
    </row>
    <row r="118" spans="1:27" s="20" customFormat="1" x14ac:dyDescent="0.35">
      <c r="A118" s="28" t="s">
        <v>31</v>
      </c>
      <c r="B118" s="29">
        <v>44355</v>
      </c>
      <c r="C118" s="30" t="s">
        <v>21</v>
      </c>
      <c r="D118" s="30" t="s">
        <v>22</v>
      </c>
      <c r="E118" s="31"/>
      <c r="F118" s="30" t="s">
        <v>1421</v>
      </c>
      <c r="G118" s="31" t="s">
        <v>122</v>
      </c>
      <c r="H118" s="31"/>
      <c r="I118" s="30"/>
      <c r="J118" s="86" t="s">
        <v>122</v>
      </c>
      <c r="K118" s="30"/>
      <c r="L118" s="30"/>
      <c r="M118" s="30" t="s">
        <v>173</v>
      </c>
      <c r="N118" s="31" t="s">
        <v>368</v>
      </c>
      <c r="O118" s="31" t="s">
        <v>369</v>
      </c>
      <c r="P118" s="81">
        <v>283.07563621999998</v>
      </c>
      <c r="Q118" s="81" t="s">
        <v>122</v>
      </c>
      <c r="R118" s="81" t="s">
        <v>122</v>
      </c>
      <c r="S118" s="82">
        <v>97.02000000000001</v>
      </c>
      <c r="T118" s="74">
        <v>401</v>
      </c>
      <c r="U118" s="74">
        <v>530</v>
      </c>
      <c r="V118" s="19">
        <v>904.26859331972776</v>
      </c>
      <c r="W118" s="19">
        <v>251.199203125</v>
      </c>
      <c r="X118" s="19">
        <v>132927.48321800001</v>
      </c>
      <c r="Y118" s="19">
        <v>64306.995999999999</v>
      </c>
      <c r="Z118" s="19">
        <v>181229</v>
      </c>
      <c r="AA118" s="19">
        <v>287417</v>
      </c>
    </row>
    <row r="119" spans="1:27" s="20" customFormat="1" x14ac:dyDescent="0.35">
      <c r="A119" s="28" t="s">
        <v>31</v>
      </c>
      <c r="B119" s="29">
        <v>44356</v>
      </c>
      <c r="C119" s="30" t="s">
        <v>21</v>
      </c>
      <c r="D119" s="30" t="s">
        <v>23</v>
      </c>
      <c r="E119" s="30" t="s">
        <v>1749</v>
      </c>
      <c r="F119" s="30" t="s">
        <v>1422</v>
      </c>
      <c r="G119" s="31">
        <v>35</v>
      </c>
      <c r="H119" s="31"/>
      <c r="I119" s="30"/>
      <c r="J119" s="86" t="s">
        <v>135</v>
      </c>
      <c r="K119" s="30"/>
      <c r="L119" s="30"/>
      <c r="M119" s="30" t="s">
        <v>173</v>
      </c>
      <c r="N119" s="31" t="s">
        <v>370</v>
      </c>
      <c r="O119" s="31" t="s">
        <v>371</v>
      </c>
      <c r="P119" s="81">
        <v>82.013873279319995</v>
      </c>
      <c r="Q119" s="81" t="s">
        <v>122</v>
      </c>
      <c r="R119" s="81" t="s">
        <v>122</v>
      </c>
      <c r="S119" s="82">
        <v>7.4613742041200002</v>
      </c>
      <c r="T119" s="74">
        <v>31</v>
      </c>
      <c r="U119" s="74">
        <v>39.5</v>
      </c>
      <c r="V119" s="19">
        <v>15.326912818791945</v>
      </c>
      <c r="W119" s="19">
        <v>7.4740466926070033</v>
      </c>
      <c r="X119" s="19">
        <v>2283.7100099999998</v>
      </c>
      <c r="Y119" s="19">
        <v>1920.83</v>
      </c>
      <c r="Z119" s="19">
        <v>13499.089056812199</v>
      </c>
      <c r="AA119" s="19">
        <v>21333.263204127601</v>
      </c>
    </row>
    <row r="120" spans="1:27" s="20" customFormat="1" x14ac:dyDescent="0.35">
      <c r="A120" s="28" t="s">
        <v>31</v>
      </c>
      <c r="B120" s="29">
        <v>44357</v>
      </c>
      <c r="C120" s="30" t="s">
        <v>21</v>
      </c>
      <c r="D120" s="30" t="s">
        <v>23</v>
      </c>
      <c r="E120" s="31"/>
      <c r="F120" s="30" t="s">
        <v>1423</v>
      </c>
      <c r="G120" s="31" t="s">
        <v>122</v>
      </c>
      <c r="H120" s="31"/>
      <c r="I120" s="30"/>
      <c r="J120" s="86" t="s">
        <v>122</v>
      </c>
      <c r="K120" s="30"/>
      <c r="L120" s="30"/>
      <c r="M120" s="30" t="s">
        <v>173</v>
      </c>
      <c r="N120" s="31" t="s">
        <v>372</v>
      </c>
      <c r="O120" s="31" t="s">
        <v>373</v>
      </c>
      <c r="P120" s="81">
        <v>2.09</v>
      </c>
      <c r="Q120" s="81" t="s">
        <v>122</v>
      </c>
      <c r="R120" s="81" t="s">
        <v>122</v>
      </c>
      <c r="S120" s="82">
        <v>2</v>
      </c>
      <c r="T120" s="81" t="s">
        <v>122</v>
      </c>
      <c r="U120" s="74" t="s">
        <v>122</v>
      </c>
      <c r="V120" s="19">
        <v>1.4438868965517242</v>
      </c>
      <c r="W120" s="19">
        <v>24.744328124999999</v>
      </c>
      <c r="X120" s="19">
        <v>209.36360000000002</v>
      </c>
      <c r="Y120" s="19">
        <v>6334.5479999999998</v>
      </c>
      <c r="Z120" s="19" t="s">
        <v>122</v>
      </c>
      <c r="AA120" s="19" t="s">
        <v>122</v>
      </c>
    </row>
    <row r="121" spans="1:27" s="20" customFormat="1" x14ac:dyDescent="0.35">
      <c r="A121" s="28" t="s">
        <v>31</v>
      </c>
      <c r="B121" s="29">
        <v>44357</v>
      </c>
      <c r="C121" s="30" t="s">
        <v>21</v>
      </c>
      <c r="D121" s="30" t="s">
        <v>22</v>
      </c>
      <c r="E121" s="31"/>
      <c r="F121" s="30" t="s">
        <v>1424</v>
      </c>
      <c r="G121" s="31">
        <v>40</v>
      </c>
      <c r="H121" s="31"/>
      <c r="I121" s="30"/>
      <c r="J121" s="86" t="s">
        <v>140</v>
      </c>
      <c r="K121" s="30"/>
      <c r="L121" s="30"/>
      <c r="M121" s="30" t="s">
        <v>173</v>
      </c>
      <c r="N121" s="31" t="s">
        <v>374</v>
      </c>
      <c r="O121" s="31" t="s">
        <v>375</v>
      </c>
      <c r="P121" s="81">
        <v>1869.142431</v>
      </c>
      <c r="Q121" s="81" t="s">
        <v>122</v>
      </c>
      <c r="R121" s="81" t="s">
        <v>122</v>
      </c>
      <c r="S121" s="82">
        <v>300.00001200000003</v>
      </c>
      <c r="T121" s="74">
        <v>1430</v>
      </c>
      <c r="U121" s="74">
        <v>1651</v>
      </c>
      <c r="V121" s="19">
        <v>1254.535642635135</v>
      </c>
      <c r="W121" s="19">
        <v>370.31903501945527</v>
      </c>
      <c r="X121" s="19">
        <v>185671.27510999999</v>
      </c>
      <c r="Y121" s="19">
        <v>95171.991999999998</v>
      </c>
      <c r="Z121" s="19">
        <v>577151</v>
      </c>
      <c r="AA121" s="19">
        <v>760805</v>
      </c>
    </row>
    <row r="122" spans="1:27" s="20" customFormat="1" x14ac:dyDescent="0.35">
      <c r="A122" s="28" t="s">
        <v>31</v>
      </c>
      <c r="B122" s="29">
        <v>44358</v>
      </c>
      <c r="C122" s="30" t="s">
        <v>21</v>
      </c>
      <c r="D122" s="30" t="s">
        <v>22</v>
      </c>
      <c r="E122" s="31"/>
      <c r="F122" s="30" t="s">
        <v>1425</v>
      </c>
      <c r="G122" s="31">
        <v>50</v>
      </c>
      <c r="H122" s="31"/>
      <c r="I122" s="30"/>
      <c r="J122" s="86" t="s">
        <v>136</v>
      </c>
      <c r="K122" s="30"/>
      <c r="L122" s="30"/>
      <c r="M122" s="30" t="s">
        <v>173</v>
      </c>
      <c r="N122" s="31" t="s">
        <v>376</v>
      </c>
      <c r="O122" s="31" t="s">
        <v>377</v>
      </c>
      <c r="P122" s="81">
        <v>550</v>
      </c>
      <c r="Q122" s="81" t="s">
        <v>122</v>
      </c>
      <c r="R122" s="81" t="s">
        <v>122</v>
      </c>
      <c r="S122" s="82">
        <v>165</v>
      </c>
      <c r="T122" s="74">
        <v>69</v>
      </c>
      <c r="U122" s="74">
        <v>135</v>
      </c>
      <c r="V122" s="19">
        <v>758.39413496598638</v>
      </c>
      <c r="W122" s="19">
        <v>211.00447859922178</v>
      </c>
      <c r="X122" s="19">
        <v>111483.93784</v>
      </c>
      <c r="Y122" s="19">
        <v>54228.150999999998</v>
      </c>
      <c r="Z122" s="19">
        <v>3173</v>
      </c>
      <c r="AA122" s="19">
        <v>7546</v>
      </c>
    </row>
    <row r="123" spans="1:27" s="20" customFormat="1" x14ac:dyDescent="0.35">
      <c r="A123" s="28" t="s">
        <v>31</v>
      </c>
      <c r="B123" s="29">
        <v>44361</v>
      </c>
      <c r="C123" s="30" t="s">
        <v>21</v>
      </c>
      <c r="D123" s="30" t="s">
        <v>23</v>
      </c>
      <c r="E123" s="30" t="s">
        <v>1749</v>
      </c>
      <c r="F123" s="30" t="s">
        <v>1426</v>
      </c>
      <c r="G123" s="31">
        <v>20</v>
      </c>
      <c r="H123" s="31"/>
      <c r="I123" s="30"/>
      <c r="J123" s="86" t="s">
        <v>152</v>
      </c>
      <c r="K123" s="30"/>
      <c r="L123" s="30"/>
      <c r="M123" s="30" t="s">
        <v>173</v>
      </c>
      <c r="N123" s="31" t="s">
        <v>378</v>
      </c>
      <c r="O123" s="31" t="s">
        <v>379</v>
      </c>
      <c r="P123" s="81">
        <v>69.15773826588601</v>
      </c>
      <c r="Q123" s="81" t="s">
        <v>122</v>
      </c>
      <c r="R123" s="81" t="s">
        <v>122</v>
      </c>
      <c r="S123" s="82">
        <v>22.336506645246004</v>
      </c>
      <c r="T123" s="74">
        <v>8.3000000000000007</v>
      </c>
      <c r="U123" s="74">
        <v>8.5</v>
      </c>
      <c r="V123" s="19">
        <v>40.875603424657534</v>
      </c>
      <c r="W123" s="19">
        <v>9.8580622568093386</v>
      </c>
      <c r="X123" s="19">
        <v>5967.8380999999999</v>
      </c>
      <c r="Y123" s="19">
        <v>2533.5219999999999</v>
      </c>
      <c r="Z123" s="19">
        <v>1.67268861085176</v>
      </c>
      <c r="AA123" s="19">
        <v>139.35229091346301</v>
      </c>
    </row>
    <row r="124" spans="1:27" s="20" customFormat="1" x14ac:dyDescent="0.35">
      <c r="A124" s="28" t="s">
        <v>31</v>
      </c>
      <c r="B124" s="29">
        <v>44361</v>
      </c>
      <c r="C124" s="30" t="s">
        <v>21</v>
      </c>
      <c r="D124" s="30" t="s">
        <v>22</v>
      </c>
      <c r="E124" s="31"/>
      <c r="F124" s="30" t="s">
        <v>1427</v>
      </c>
      <c r="G124" s="31">
        <v>20</v>
      </c>
      <c r="H124" s="31"/>
      <c r="I124" s="30"/>
      <c r="J124" s="86" t="s">
        <v>152</v>
      </c>
      <c r="K124" s="30"/>
      <c r="L124" s="30"/>
      <c r="M124" s="30" t="s">
        <v>173</v>
      </c>
      <c r="N124" s="31" t="s">
        <v>380</v>
      </c>
      <c r="O124" s="31" t="s">
        <v>381</v>
      </c>
      <c r="P124" s="81">
        <v>156.20869719999999</v>
      </c>
      <c r="Q124" s="81" t="s">
        <v>122</v>
      </c>
      <c r="R124" s="81" t="s">
        <v>122</v>
      </c>
      <c r="S124" s="82">
        <v>25.000010800000002</v>
      </c>
      <c r="T124" s="81" t="s">
        <v>122</v>
      </c>
      <c r="U124" s="74">
        <v>59</v>
      </c>
      <c r="V124" s="19">
        <v>23.338695337837837</v>
      </c>
      <c r="W124" s="19">
        <v>6.0234046692606995</v>
      </c>
      <c r="X124" s="19">
        <v>3454.12691</v>
      </c>
      <c r="Y124" s="19">
        <v>1548.0149999999999</v>
      </c>
      <c r="Z124" s="19">
        <v>0</v>
      </c>
      <c r="AA124" s="19">
        <v>0</v>
      </c>
    </row>
    <row r="125" spans="1:27" s="20" customFormat="1" x14ac:dyDescent="0.35">
      <c r="A125" s="28" t="s">
        <v>31</v>
      </c>
      <c r="B125" s="29">
        <v>44362</v>
      </c>
      <c r="C125" s="30" t="s">
        <v>21</v>
      </c>
      <c r="D125" s="30" t="s">
        <v>23</v>
      </c>
      <c r="E125" s="31"/>
      <c r="F125" s="30" t="s">
        <v>1428</v>
      </c>
      <c r="G125" s="31">
        <v>40</v>
      </c>
      <c r="H125" s="31"/>
      <c r="I125" s="30"/>
      <c r="J125" s="86" t="s">
        <v>140</v>
      </c>
      <c r="K125" s="30"/>
      <c r="L125" s="30"/>
      <c r="M125" s="30" t="s">
        <v>173</v>
      </c>
      <c r="N125" s="31" t="s">
        <v>382</v>
      </c>
      <c r="O125" s="31" t="s">
        <v>383</v>
      </c>
      <c r="P125" s="81">
        <v>38.199948599999992</v>
      </c>
      <c r="Q125" s="81" t="s">
        <v>122</v>
      </c>
      <c r="R125" s="81" t="s">
        <v>122</v>
      </c>
      <c r="S125" s="82">
        <v>7.9999925999999997</v>
      </c>
      <c r="T125" s="81" t="s">
        <v>122</v>
      </c>
      <c r="U125" s="74">
        <v>45</v>
      </c>
      <c r="V125" s="19">
        <v>42.332207482993198</v>
      </c>
      <c r="W125" s="19">
        <v>5.0373229571984428</v>
      </c>
      <c r="X125" s="19">
        <v>6222.8344999999999</v>
      </c>
      <c r="Y125" s="19">
        <v>1294.5919999999999</v>
      </c>
      <c r="Z125" s="19" t="s">
        <v>122</v>
      </c>
      <c r="AA125" s="19">
        <v>939.13199999999995</v>
      </c>
    </row>
    <row r="126" spans="1:27" s="20" customFormat="1" x14ac:dyDescent="0.35">
      <c r="A126" s="28" t="s">
        <v>31</v>
      </c>
      <c r="B126" s="29">
        <v>44364</v>
      </c>
      <c r="C126" s="30" t="s">
        <v>21</v>
      </c>
      <c r="D126" s="30" t="s">
        <v>23</v>
      </c>
      <c r="E126" s="31"/>
      <c r="F126" s="30" t="s">
        <v>1429</v>
      </c>
      <c r="G126" s="31" t="s">
        <v>122</v>
      </c>
      <c r="H126" s="31"/>
      <c r="I126" s="30"/>
      <c r="J126" s="86" t="s">
        <v>122</v>
      </c>
      <c r="K126" s="30"/>
      <c r="L126" s="30"/>
      <c r="M126" s="30" t="s">
        <v>173</v>
      </c>
      <c r="N126" s="31" t="s">
        <v>384</v>
      </c>
      <c r="O126" s="31" t="s">
        <v>385</v>
      </c>
      <c r="P126" s="81">
        <v>46.008258224999999</v>
      </c>
      <c r="Q126" s="81" t="s">
        <v>122</v>
      </c>
      <c r="R126" s="81" t="s">
        <v>122</v>
      </c>
      <c r="S126" s="82">
        <v>10</v>
      </c>
      <c r="T126" s="81" t="s">
        <v>122</v>
      </c>
      <c r="U126" s="74">
        <v>51</v>
      </c>
      <c r="V126" s="19">
        <v>129.19086071428572</v>
      </c>
      <c r="W126" s="19">
        <v>56.032148437499998</v>
      </c>
      <c r="X126" s="19">
        <v>18086.720499999999</v>
      </c>
      <c r="Y126" s="19">
        <v>14344.23</v>
      </c>
      <c r="Z126" s="19">
        <v>22783.71</v>
      </c>
      <c r="AA126" s="19">
        <v>50812.078000000001</v>
      </c>
    </row>
    <row r="127" spans="1:27" s="20" customFormat="1" x14ac:dyDescent="0.35">
      <c r="A127" s="28" t="s">
        <v>31</v>
      </c>
      <c r="B127" s="29">
        <v>44364</v>
      </c>
      <c r="C127" s="30" t="s">
        <v>21</v>
      </c>
      <c r="D127" s="30" t="s">
        <v>23</v>
      </c>
      <c r="E127" s="31"/>
      <c r="F127" s="30" t="s">
        <v>1430</v>
      </c>
      <c r="G127" s="31">
        <v>20</v>
      </c>
      <c r="H127" s="31"/>
      <c r="I127" s="30"/>
      <c r="J127" s="86" t="s">
        <v>152</v>
      </c>
      <c r="K127" s="30"/>
      <c r="L127" s="30"/>
      <c r="M127" s="30" t="s">
        <v>173</v>
      </c>
      <c r="N127" s="31" t="s">
        <v>386</v>
      </c>
      <c r="O127" s="31" t="s">
        <v>387</v>
      </c>
      <c r="P127" s="81">
        <v>30.949785599999998</v>
      </c>
      <c r="Q127" s="81" t="s">
        <v>122</v>
      </c>
      <c r="R127" s="81" t="s">
        <v>122</v>
      </c>
      <c r="S127" s="82">
        <v>7.0525055999999999</v>
      </c>
      <c r="T127" s="81" t="s">
        <v>122</v>
      </c>
      <c r="U127" s="74">
        <v>11</v>
      </c>
      <c r="V127" s="19">
        <v>24.895400821917811</v>
      </c>
      <c r="W127" s="19">
        <v>4.4104785992217908</v>
      </c>
      <c r="X127" s="19">
        <v>3634.7285200000001</v>
      </c>
      <c r="Y127" s="19">
        <v>1133.4930000000002</v>
      </c>
      <c r="Z127" s="19" t="s">
        <v>122</v>
      </c>
      <c r="AA127" s="19">
        <v>94.037000000000006</v>
      </c>
    </row>
    <row r="128" spans="1:27" s="20" customFormat="1" x14ac:dyDescent="0.35">
      <c r="A128" s="28" t="s">
        <v>31</v>
      </c>
      <c r="B128" s="29">
        <v>44364</v>
      </c>
      <c r="C128" s="30" t="s">
        <v>21</v>
      </c>
      <c r="D128" s="30" t="s">
        <v>22</v>
      </c>
      <c r="E128" s="31"/>
      <c r="F128" s="30" t="s">
        <v>1431</v>
      </c>
      <c r="G128" s="31">
        <v>50</v>
      </c>
      <c r="H128" s="31"/>
      <c r="I128" s="30"/>
      <c r="J128" s="86" t="s">
        <v>136</v>
      </c>
      <c r="K128" s="30"/>
      <c r="L128" s="30"/>
      <c r="M128" s="30" t="s">
        <v>173</v>
      </c>
      <c r="N128" s="31" t="s">
        <v>388</v>
      </c>
      <c r="O128" s="31" t="s">
        <v>389</v>
      </c>
      <c r="P128" s="81">
        <v>739.22695302148009</v>
      </c>
      <c r="Q128" s="81" t="s">
        <v>122</v>
      </c>
      <c r="R128" s="81" t="s">
        <v>122</v>
      </c>
      <c r="S128" s="82">
        <v>299.66702621548001</v>
      </c>
      <c r="T128" s="74">
        <v>2600</v>
      </c>
      <c r="U128" s="74">
        <v>2100</v>
      </c>
      <c r="V128" s="19">
        <v>1059.9360102797202</v>
      </c>
      <c r="W128" s="19">
        <v>315.21030350194559</v>
      </c>
      <c r="X128" s="19">
        <v>151570.84946999999</v>
      </c>
      <c r="Y128" s="19">
        <v>81009.04800000001</v>
      </c>
      <c r="Z128" s="19">
        <v>940245.98729935696</v>
      </c>
      <c r="AA128" s="19">
        <v>1023695.99207123</v>
      </c>
    </row>
    <row r="129" spans="1:27" s="20" customFormat="1" x14ac:dyDescent="0.35">
      <c r="A129" s="28" t="s">
        <v>31</v>
      </c>
      <c r="B129" s="29">
        <v>44364</v>
      </c>
      <c r="C129" s="30" t="s">
        <v>21</v>
      </c>
      <c r="D129" s="30" t="s">
        <v>23</v>
      </c>
      <c r="E129" s="30" t="s">
        <v>1749</v>
      </c>
      <c r="F129" s="30" t="s">
        <v>1432</v>
      </c>
      <c r="G129" s="31">
        <v>45</v>
      </c>
      <c r="H129" s="31"/>
      <c r="I129" s="30"/>
      <c r="J129" s="86" t="s">
        <v>151</v>
      </c>
      <c r="K129" s="30"/>
      <c r="L129" s="30"/>
      <c r="M129" s="30" t="s">
        <v>173</v>
      </c>
      <c r="N129" s="31" t="s">
        <v>390</v>
      </c>
      <c r="O129" s="31" t="s">
        <v>391</v>
      </c>
      <c r="P129" s="81">
        <v>348.18174369212846</v>
      </c>
      <c r="Q129" s="81" t="s">
        <v>122</v>
      </c>
      <c r="R129" s="81" t="s">
        <v>122</v>
      </c>
      <c r="S129" s="82">
        <v>73.548751343490494</v>
      </c>
      <c r="T129" s="74">
        <v>221</v>
      </c>
      <c r="U129" s="74" t="s">
        <v>122</v>
      </c>
      <c r="V129" s="19">
        <v>482.49882734265731</v>
      </c>
      <c r="W129" s="19">
        <v>124.80303891050585</v>
      </c>
      <c r="X129" s="19">
        <v>68997.332309999998</v>
      </c>
      <c r="Y129" s="19">
        <v>32074.381000000001</v>
      </c>
      <c r="Z129" s="19">
        <v>107472.899870314</v>
      </c>
      <c r="AA129" s="19">
        <v>187767.07459650899</v>
      </c>
    </row>
    <row r="130" spans="1:27" s="20" customFormat="1" x14ac:dyDescent="0.35">
      <c r="A130" s="28" t="s">
        <v>31</v>
      </c>
      <c r="B130" s="29">
        <v>44365</v>
      </c>
      <c r="C130" s="30" t="s">
        <v>21</v>
      </c>
      <c r="D130" s="30" t="s">
        <v>22</v>
      </c>
      <c r="E130" s="31"/>
      <c r="F130" s="30" t="s">
        <v>1433</v>
      </c>
      <c r="G130" s="31">
        <v>40</v>
      </c>
      <c r="H130" s="31"/>
      <c r="I130" s="30"/>
      <c r="J130" s="86" t="s">
        <v>140</v>
      </c>
      <c r="K130" s="30"/>
      <c r="L130" s="30"/>
      <c r="M130" s="30" t="s">
        <v>173</v>
      </c>
      <c r="N130" s="31" t="s">
        <v>392</v>
      </c>
      <c r="O130" s="31" t="s">
        <v>393</v>
      </c>
      <c r="P130" s="81">
        <v>1905.051935</v>
      </c>
      <c r="Q130" s="81" t="s">
        <v>122</v>
      </c>
      <c r="R130" s="81" t="s">
        <v>122</v>
      </c>
      <c r="S130" s="82">
        <v>387.99999500000001</v>
      </c>
      <c r="T130" s="74">
        <v>979</v>
      </c>
      <c r="U130" s="74">
        <v>1848</v>
      </c>
      <c r="V130" s="19">
        <v>1295.6532135211266</v>
      </c>
      <c r="W130" s="19">
        <v>513.61867704280155</v>
      </c>
      <c r="X130" s="19">
        <v>183982.75631999999</v>
      </c>
      <c r="Y130" s="19">
        <v>132000</v>
      </c>
      <c r="Z130" s="19">
        <v>830974</v>
      </c>
      <c r="AA130" s="19">
        <v>1802957</v>
      </c>
    </row>
    <row r="131" spans="1:27" s="20" customFormat="1" x14ac:dyDescent="0.35">
      <c r="A131" s="28" t="s">
        <v>31</v>
      </c>
      <c r="B131" s="29">
        <v>44365</v>
      </c>
      <c r="C131" s="30" t="s">
        <v>21</v>
      </c>
      <c r="D131" s="30" t="s">
        <v>23</v>
      </c>
      <c r="E131" s="31"/>
      <c r="F131" s="30" t="s">
        <v>1434</v>
      </c>
      <c r="G131" s="31">
        <v>45</v>
      </c>
      <c r="H131" s="31"/>
      <c r="I131" s="30"/>
      <c r="J131" s="86" t="s">
        <v>151</v>
      </c>
      <c r="K131" s="30"/>
      <c r="L131" s="30"/>
      <c r="M131" s="30" t="s">
        <v>173</v>
      </c>
      <c r="N131" s="31" t="s">
        <v>394</v>
      </c>
      <c r="O131" s="31" t="s">
        <v>395</v>
      </c>
      <c r="P131" s="81">
        <v>63.264712500000002</v>
      </c>
      <c r="Q131" s="81" t="s">
        <v>122</v>
      </c>
      <c r="R131" s="81" t="s">
        <v>122</v>
      </c>
      <c r="S131" s="82">
        <v>18.264712500000002</v>
      </c>
      <c r="T131" s="74">
        <v>128</v>
      </c>
      <c r="U131" s="74" t="s">
        <v>122</v>
      </c>
      <c r="V131" s="19">
        <v>33.908816666666667</v>
      </c>
      <c r="W131" s="19">
        <v>12.117669260700389</v>
      </c>
      <c r="X131" s="19">
        <v>4882.8696</v>
      </c>
      <c r="Y131" s="19">
        <v>3114.241</v>
      </c>
      <c r="Z131" s="19">
        <v>119688.685</v>
      </c>
      <c r="AA131" s="19" t="s">
        <v>122</v>
      </c>
    </row>
    <row r="132" spans="1:27" s="20" customFormat="1" x14ac:dyDescent="0.35">
      <c r="A132" s="28" t="s">
        <v>31</v>
      </c>
      <c r="B132" s="29">
        <v>44368</v>
      </c>
      <c r="C132" s="30" t="s">
        <v>21</v>
      </c>
      <c r="D132" s="30" t="s">
        <v>22</v>
      </c>
      <c r="E132" s="31"/>
      <c r="F132" s="30" t="s">
        <v>1435</v>
      </c>
      <c r="G132" s="31">
        <v>40</v>
      </c>
      <c r="H132" s="31"/>
      <c r="I132" s="30"/>
      <c r="J132" s="86" t="s">
        <v>140</v>
      </c>
      <c r="K132" s="30"/>
      <c r="L132" s="30"/>
      <c r="M132" s="30" t="s">
        <v>173</v>
      </c>
      <c r="N132" s="31" t="s">
        <v>396</v>
      </c>
      <c r="O132" s="31" t="s">
        <v>397</v>
      </c>
      <c r="P132" s="81">
        <v>422.24611989209995</v>
      </c>
      <c r="Q132" s="81" t="s">
        <v>122</v>
      </c>
      <c r="R132" s="81" t="s">
        <v>122</v>
      </c>
      <c r="S132" s="82">
        <v>154.86123000000001</v>
      </c>
      <c r="T132" s="74">
        <v>795</v>
      </c>
      <c r="U132" s="74">
        <v>1955</v>
      </c>
      <c r="V132" s="19">
        <v>543.10658836879429</v>
      </c>
      <c r="W132" s="19">
        <v>307.77755252918291</v>
      </c>
      <c r="X132" s="19">
        <v>76578.028959999996</v>
      </c>
      <c r="Y132" s="19">
        <v>79098.831000000006</v>
      </c>
      <c r="Z132" s="19">
        <v>1072783.7602421599</v>
      </c>
      <c r="AA132" s="19">
        <v>1414193.3341175299</v>
      </c>
    </row>
    <row r="133" spans="1:27" s="20" customFormat="1" x14ac:dyDescent="0.35">
      <c r="A133" s="28" t="s">
        <v>31</v>
      </c>
      <c r="B133" s="29">
        <v>44369</v>
      </c>
      <c r="C133" s="30" t="s">
        <v>21</v>
      </c>
      <c r="D133" s="30" t="s">
        <v>22</v>
      </c>
      <c r="E133" s="30" t="s">
        <v>1749</v>
      </c>
      <c r="F133" s="30" t="s">
        <v>1436</v>
      </c>
      <c r="G133" s="31">
        <v>30</v>
      </c>
      <c r="H133" s="31"/>
      <c r="I133" s="30"/>
      <c r="J133" s="86" t="s">
        <v>128</v>
      </c>
      <c r="K133" s="30"/>
      <c r="L133" s="30"/>
      <c r="M133" s="30" t="s">
        <v>173</v>
      </c>
      <c r="N133" s="31" t="s">
        <v>398</v>
      </c>
      <c r="O133" s="31" t="s">
        <v>399</v>
      </c>
      <c r="P133" s="81">
        <v>215</v>
      </c>
      <c r="Q133" s="81" t="s">
        <v>122</v>
      </c>
      <c r="R133" s="81" t="s">
        <v>122</v>
      </c>
      <c r="S133" s="82">
        <v>215</v>
      </c>
      <c r="T133" s="81" t="s">
        <v>122</v>
      </c>
      <c r="U133" s="74" t="s">
        <v>122</v>
      </c>
      <c r="V133" s="19">
        <v>115.35944528571429</v>
      </c>
      <c r="W133" s="19">
        <v>19.062649805447471</v>
      </c>
      <c r="X133" s="19">
        <v>16150.322340000001</v>
      </c>
      <c r="Y133" s="19">
        <v>4899.1009999999997</v>
      </c>
      <c r="Z133" s="19">
        <v>0</v>
      </c>
      <c r="AA133" s="19">
        <v>0</v>
      </c>
    </row>
    <row r="134" spans="1:27" s="20" customFormat="1" x14ac:dyDescent="0.35">
      <c r="A134" s="28" t="s">
        <v>31</v>
      </c>
      <c r="B134" s="29">
        <v>44369</v>
      </c>
      <c r="C134" s="30" t="s">
        <v>25</v>
      </c>
      <c r="D134" s="30" t="s">
        <v>22</v>
      </c>
      <c r="E134" s="31"/>
      <c r="F134" s="30" t="s">
        <v>1437</v>
      </c>
      <c r="G134" s="31">
        <v>30</v>
      </c>
      <c r="H134" s="31"/>
      <c r="I134" s="30"/>
      <c r="J134" s="86" t="s">
        <v>128</v>
      </c>
      <c r="K134" s="30"/>
      <c r="L134" s="30"/>
      <c r="M134" s="30" t="s">
        <v>173</v>
      </c>
      <c r="N134" s="31" t="s">
        <v>400</v>
      </c>
      <c r="O134" s="31" t="s">
        <v>401</v>
      </c>
      <c r="P134" s="81">
        <v>126.11399999999999</v>
      </c>
      <c r="Q134" s="81" t="s">
        <v>122</v>
      </c>
      <c r="R134" s="81" t="s">
        <v>122</v>
      </c>
      <c r="S134" s="82">
        <v>126.11399999999999</v>
      </c>
      <c r="T134" s="81" t="s">
        <v>122</v>
      </c>
      <c r="U134" s="74" t="s">
        <v>122</v>
      </c>
      <c r="V134" s="19">
        <v>57.652332071428575</v>
      </c>
      <c r="W134" s="19">
        <v>34.190536964980545</v>
      </c>
      <c r="X134" s="19">
        <v>8071.3264900000004</v>
      </c>
      <c r="Y134" s="19">
        <v>8786.9680000000008</v>
      </c>
      <c r="Z134" s="19" t="s">
        <v>122</v>
      </c>
      <c r="AA134" s="19" t="s">
        <v>122</v>
      </c>
    </row>
    <row r="135" spans="1:27" s="20" customFormat="1" x14ac:dyDescent="0.35">
      <c r="A135" s="28" t="s">
        <v>31</v>
      </c>
      <c r="B135" s="29">
        <v>44371</v>
      </c>
      <c r="C135" s="30" t="s">
        <v>21</v>
      </c>
      <c r="D135" s="30" t="s">
        <v>22</v>
      </c>
      <c r="E135" s="31"/>
      <c r="F135" s="30" t="s">
        <v>1438</v>
      </c>
      <c r="G135" s="31">
        <v>10</v>
      </c>
      <c r="H135" s="31"/>
      <c r="I135" s="30"/>
      <c r="J135" s="86" t="s">
        <v>138</v>
      </c>
      <c r="K135" s="30"/>
      <c r="L135" s="30"/>
      <c r="M135" s="30" t="s">
        <v>173</v>
      </c>
      <c r="N135" s="31" t="s">
        <v>402</v>
      </c>
      <c r="O135" s="31" t="s">
        <v>403</v>
      </c>
      <c r="P135" s="81">
        <v>292.54315279769202</v>
      </c>
      <c r="Q135" s="81" t="s">
        <v>122</v>
      </c>
      <c r="R135" s="81" t="s">
        <v>122</v>
      </c>
      <c r="S135" s="82">
        <v>108.119000334186</v>
      </c>
      <c r="T135" s="81" t="s">
        <v>122</v>
      </c>
      <c r="U135" s="74">
        <v>186</v>
      </c>
      <c r="V135" s="19">
        <v>678.42604811594197</v>
      </c>
      <c r="W135" s="19">
        <v>78.859525291828803</v>
      </c>
      <c r="X135" s="19">
        <v>93622.794639999993</v>
      </c>
      <c r="Y135" s="19">
        <v>20266.898000000001</v>
      </c>
      <c r="Z135" s="19">
        <v>26641.2066853791</v>
      </c>
      <c r="AA135" s="19">
        <v>32976.053153470202</v>
      </c>
    </row>
    <row r="136" spans="1:27" s="20" customFormat="1" x14ac:dyDescent="0.35">
      <c r="A136" s="28" t="s">
        <v>31</v>
      </c>
      <c r="B136" s="29">
        <v>44371</v>
      </c>
      <c r="C136" s="30" t="s">
        <v>21</v>
      </c>
      <c r="D136" s="30" t="s">
        <v>22</v>
      </c>
      <c r="E136" s="31"/>
      <c r="F136" s="30" t="s">
        <v>1439</v>
      </c>
      <c r="G136" s="31">
        <v>65</v>
      </c>
      <c r="H136" s="31"/>
      <c r="I136" s="30"/>
      <c r="J136" s="86" t="s">
        <v>150</v>
      </c>
      <c r="K136" s="30"/>
      <c r="L136" s="30"/>
      <c r="M136" s="30" t="s">
        <v>173</v>
      </c>
      <c r="N136" s="31" t="s">
        <v>51</v>
      </c>
      <c r="O136" s="31" t="s">
        <v>404</v>
      </c>
      <c r="P136" s="81">
        <v>425.74064670000001</v>
      </c>
      <c r="Q136" s="81" t="s">
        <v>122</v>
      </c>
      <c r="R136" s="81" t="s">
        <v>122</v>
      </c>
      <c r="S136" s="82">
        <v>132.24999195000001</v>
      </c>
      <c r="T136" s="74">
        <v>19</v>
      </c>
      <c r="U136" s="74">
        <v>27</v>
      </c>
      <c r="V136" s="19">
        <v>199.14312681159419</v>
      </c>
      <c r="W136" s="19">
        <v>79.049202334630351</v>
      </c>
      <c r="X136" s="19">
        <v>27481.751499999998</v>
      </c>
      <c r="Y136" s="19">
        <v>20315.645</v>
      </c>
      <c r="Z136" s="19">
        <v>885</v>
      </c>
      <c r="AA136" s="19">
        <v>3462</v>
      </c>
    </row>
    <row r="137" spans="1:27" s="20" customFormat="1" x14ac:dyDescent="0.35">
      <c r="A137" s="28" t="s">
        <v>31</v>
      </c>
      <c r="B137" s="29">
        <v>44372</v>
      </c>
      <c r="C137" s="30" t="s">
        <v>21</v>
      </c>
      <c r="D137" s="30" t="s">
        <v>22</v>
      </c>
      <c r="E137" s="30" t="s">
        <v>1749</v>
      </c>
      <c r="F137" s="30" t="s">
        <v>1440</v>
      </c>
      <c r="G137" s="31">
        <v>30</v>
      </c>
      <c r="H137" s="31"/>
      <c r="I137" s="30"/>
      <c r="J137" s="86" t="s">
        <v>128</v>
      </c>
      <c r="K137" s="30"/>
      <c r="L137" s="30"/>
      <c r="M137" s="30" t="s">
        <v>173</v>
      </c>
      <c r="N137" s="31" t="s">
        <v>405</v>
      </c>
      <c r="O137" s="31" t="s">
        <v>406</v>
      </c>
      <c r="P137" s="81">
        <v>165</v>
      </c>
      <c r="Q137" s="81" t="s">
        <v>122</v>
      </c>
      <c r="R137" s="81" t="s">
        <v>122</v>
      </c>
      <c r="S137" s="82">
        <v>165</v>
      </c>
      <c r="T137" s="81" t="s">
        <v>122</v>
      </c>
      <c r="U137" s="74">
        <v>1600</v>
      </c>
      <c r="V137" s="19">
        <v>99.771286131386859</v>
      </c>
      <c r="W137" s="19">
        <v>14.619338521400778</v>
      </c>
      <c r="X137" s="19">
        <v>13668.6662</v>
      </c>
      <c r="Y137" s="19">
        <v>3757.17</v>
      </c>
      <c r="Z137" s="19" t="s">
        <v>122</v>
      </c>
      <c r="AA137" s="19">
        <v>0</v>
      </c>
    </row>
    <row r="138" spans="1:27" s="20" customFormat="1" x14ac:dyDescent="0.35">
      <c r="A138" s="28" t="s">
        <v>31</v>
      </c>
      <c r="B138" s="29">
        <v>44375</v>
      </c>
      <c r="C138" s="30" t="s">
        <v>21</v>
      </c>
      <c r="D138" s="30" t="s">
        <v>23</v>
      </c>
      <c r="E138" s="31"/>
      <c r="F138" s="30" t="s">
        <v>1441</v>
      </c>
      <c r="G138" s="31" t="s">
        <v>122</v>
      </c>
      <c r="H138" s="31"/>
      <c r="I138" s="30"/>
      <c r="J138" s="86" t="s">
        <v>122</v>
      </c>
      <c r="K138" s="30"/>
      <c r="L138" s="30"/>
      <c r="M138" s="30" t="s">
        <v>173</v>
      </c>
      <c r="N138" s="31" t="s">
        <v>407</v>
      </c>
      <c r="O138" s="31" t="s">
        <v>408</v>
      </c>
      <c r="P138" s="81">
        <v>110.64683504118</v>
      </c>
      <c r="Q138" s="81" t="s">
        <v>122</v>
      </c>
      <c r="R138" s="81" t="s">
        <v>122</v>
      </c>
      <c r="S138" s="82">
        <v>14.999599999999997</v>
      </c>
      <c r="T138" s="81" t="s">
        <v>122</v>
      </c>
      <c r="U138" s="74" t="s">
        <v>122</v>
      </c>
      <c r="V138" s="19">
        <v>246.51484254511277</v>
      </c>
      <c r="W138" s="19">
        <v>70.160246093750004</v>
      </c>
      <c r="X138" s="19">
        <v>32786.474058499996</v>
      </c>
      <c r="Y138" s="19">
        <v>17961.023000000001</v>
      </c>
      <c r="Z138" s="19">
        <v>61422.737000000001</v>
      </c>
      <c r="AA138" s="19">
        <v>77814.679000000004</v>
      </c>
    </row>
    <row r="139" spans="1:27" s="20" customFormat="1" x14ac:dyDescent="0.35">
      <c r="A139" s="28" t="s">
        <v>31</v>
      </c>
      <c r="B139" s="29">
        <v>44376</v>
      </c>
      <c r="C139" s="30" t="s">
        <v>21</v>
      </c>
      <c r="D139" s="30" t="s">
        <v>23</v>
      </c>
      <c r="E139" s="31"/>
      <c r="F139" s="30" t="s">
        <v>1442</v>
      </c>
      <c r="G139" s="31">
        <v>50</v>
      </c>
      <c r="H139" s="31"/>
      <c r="I139" s="30"/>
      <c r="J139" s="86" t="s">
        <v>136</v>
      </c>
      <c r="K139" s="30"/>
      <c r="L139" s="30"/>
      <c r="M139" s="30" t="s">
        <v>173</v>
      </c>
      <c r="N139" s="31" t="s">
        <v>409</v>
      </c>
      <c r="O139" s="31" t="s">
        <v>410</v>
      </c>
      <c r="P139" s="81">
        <v>15.87185322</v>
      </c>
      <c r="Q139" s="81" t="s">
        <v>122</v>
      </c>
      <c r="R139" s="81" t="s">
        <v>122</v>
      </c>
      <c r="S139" s="82">
        <v>4.8466485200000005</v>
      </c>
      <c r="T139" s="81" t="s">
        <v>122</v>
      </c>
      <c r="U139" s="74" t="s">
        <v>122</v>
      </c>
      <c r="V139" s="19">
        <v>27.421446277372262</v>
      </c>
      <c r="W139" s="19">
        <v>59.342128404669268</v>
      </c>
      <c r="X139" s="19">
        <v>3756.7381399999999</v>
      </c>
      <c r="Y139" s="19">
        <v>15250.927000000001</v>
      </c>
      <c r="Z139" s="19">
        <v>14833.62</v>
      </c>
      <c r="AA139" s="19">
        <v>20056.13</v>
      </c>
    </row>
    <row r="140" spans="1:27" s="20" customFormat="1" x14ac:dyDescent="0.35">
      <c r="A140" s="28" t="s">
        <v>31</v>
      </c>
      <c r="B140" s="29">
        <v>44377</v>
      </c>
      <c r="C140" s="30" t="s">
        <v>21</v>
      </c>
      <c r="D140" s="30" t="s">
        <v>22</v>
      </c>
      <c r="E140" s="30" t="s">
        <v>1749</v>
      </c>
      <c r="F140" s="63" t="s">
        <v>1443</v>
      </c>
      <c r="G140" s="31">
        <v>30</v>
      </c>
      <c r="H140" s="31"/>
      <c r="I140" s="30"/>
      <c r="J140" s="86" t="s">
        <v>128</v>
      </c>
      <c r="K140" s="30"/>
      <c r="L140" s="30"/>
      <c r="M140" s="30" t="s">
        <v>173</v>
      </c>
      <c r="N140" s="31" t="s">
        <v>411</v>
      </c>
      <c r="O140" s="31" t="s">
        <v>412</v>
      </c>
      <c r="P140" s="81">
        <v>190</v>
      </c>
      <c r="Q140" s="81" t="s">
        <v>122</v>
      </c>
      <c r="R140" s="81" t="s">
        <v>122</v>
      </c>
      <c r="S140" s="82">
        <v>175</v>
      </c>
      <c r="T140" s="81" t="s">
        <v>122</v>
      </c>
      <c r="U140" s="74" t="s">
        <v>122</v>
      </c>
      <c r="V140" s="19">
        <v>74.296915447761194</v>
      </c>
      <c r="W140" s="19">
        <v>19.459260700389105</v>
      </c>
      <c r="X140" s="19">
        <v>9955.7866699999995</v>
      </c>
      <c r="Y140" s="19">
        <v>5001.03</v>
      </c>
      <c r="Z140" s="19" t="s">
        <v>122</v>
      </c>
      <c r="AA140" s="19" t="s">
        <v>122</v>
      </c>
    </row>
    <row r="141" spans="1:27" s="20" customFormat="1" x14ac:dyDescent="0.35">
      <c r="A141" s="28" t="s">
        <v>31</v>
      </c>
      <c r="B141" s="29">
        <v>44377</v>
      </c>
      <c r="C141" s="30" t="s">
        <v>21</v>
      </c>
      <c r="D141" s="30" t="s">
        <v>23</v>
      </c>
      <c r="E141" s="30" t="s">
        <v>1749</v>
      </c>
      <c r="F141" s="30" t="s">
        <v>1444</v>
      </c>
      <c r="G141" s="31">
        <v>65</v>
      </c>
      <c r="H141" s="31"/>
      <c r="I141" s="30"/>
      <c r="J141" s="86" t="s">
        <v>150</v>
      </c>
      <c r="K141" s="30"/>
      <c r="L141" s="30"/>
      <c r="M141" s="30" t="s">
        <v>173</v>
      </c>
      <c r="N141" s="31" t="s">
        <v>413</v>
      </c>
      <c r="O141" s="31" t="s">
        <v>414</v>
      </c>
      <c r="P141" s="81">
        <v>72.072893707136004</v>
      </c>
      <c r="Q141" s="81" t="s">
        <v>122</v>
      </c>
      <c r="R141" s="81" t="s">
        <v>122</v>
      </c>
      <c r="S141" s="82">
        <v>6.8818400000000004</v>
      </c>
      <c r="T141" s="81" t="s">
        <v>122</v>
      </c>
      <c r="U141" s="74" t="s">
        <v>122</v>
      </c>
      <c r="V141" s="19">
        <v>92.654177686567152</v>
      </c>
      <c r="W141" s="19">
        <v>74.983050583657587</v>
      </c>
      <c r="X141" s="19">
        <v>12415.659809999999</v>
      </c>
      <c r="Y141" s="19">
        <v>19270.644</v>
      </c>
      <c r="Z141" s="19">
        <v>20615.999721522501</v>
      </c>
      <c r="AA141" s="19" t="s">
        <v>122</v>
      </c>
    </row>
    <row r="142" spans="1:27" s="20" customFormat="1" x14ac:dyDescent="0.35">
      <c r="A142" s="28" t="s">
        <v>31</v>
      </c>
      <c r="B142" s="29">
        <v>44379</v>
      </c>
      <c r="C142" s="30" t="s">
        <v>25</v>
      </c>
      <c r="D142" s="30" t="s">
        <v>22</v>
      </c>
      <c r="E142" s="30" t="s">
        <v>1749</v>
      </c>
      <c r="F142" s="30" t="s">
        <v>1445</v>
      </c>
      <c r="G142" s="31">
        <v>30</v>
      </c>
      <c r="H142" s="31"/>
      <c r="I142" s="30"/>
      <c r="J142" s="33" t="s">
        <v>128</v>
      </c>
      <c r="K142" s="30"/>
      <c r="L142" s="30"/>
      <c r="M142" s="30" t="s">
        <v>173</v>
      </c>
      <c r="N142" s="31" t="s">
        <v>415</v>
      </c>
      <c r="O142" s="31" t="s">
        <v>416</v>
      </c>
      <c r="P142" s="107">
        <v>300</v>
      </c>
      <c r="Q142" s="81" t="s">
        <v>122</v>
      </c>
      <c r="R142" s="81" t="s">
        <v>122</v>
      </c>
      <c r="S142" s="90">
        <v>300</v>
      </c>
      <c r="T142" s="81" t="s">
        <v>122</v>
      </c>
      <c r="U142" s="74">
        <v>389</v>
      </c>
      <c r="V142" s="19">
        <v>21.813382272727274</v>
      </c>
      <c r="W142" s="19">
        <v>24.859494163424127</v>
      </c>
      <c r="X142" s="19">
        <v>2879.3664600000002</v>
      </c>
      <c r="Y142" s="19">
        <v>6388.89</v>
      </c>
      <c r="Z142" s="19" t="s">
        <v>122</v>
      </c>
      <c r="AA142" s="19">
        <v>12376.704641975601</v>
      </c>
    </row>
    <row r="143" spans="1:27" s="20" customFormat="1" x14ac:dyDescent="0.35">
      <c r="A143" s="28" t="s">
        <v>31</v>
      </c>
      <c r="B143" s="29">
        <v>44379</v>
      </c>
      <c r="C143" s="30" t="s">
        <v>25</v>
      </c>
      <c r="D143" s="30" t="s">
        <v>23</v>
      </c>
      <c r="E143" s="31"/>
      <c r="F143" s="30" t="s">
        <v>1446</v>
      </c>
      <c r="G143" s="31">
        <v>50</v>
      </c>
      <c r="H143" s="31"/>
      <c r="I143" s="30"/>
      <c r="J143" s="33" t="s">
        <v>136</v>
      </c>
      <c r="K143" s="30"/>
      <c r="L143" s="30"/>
      <c r="M143" s="30" t="s">
        <v>173</v>
      </c>
      <c r="N143" s="31" t="s">
        <v>417</v>
      </c>
      <c r="O143" s="31" t="s">
        <v>418</v>
      </c>
      <c r="P143" s="107">
        <v>145.99214519999998</v>
      </c>
      <c r="Q143" s="81" t="s">
        <v>122</v>
      </c>
      <c r="R143" s="81" t="s">
        <v>122</v>
      </c>
      <c r="S143" s="90">
        <v>38.235007799999998</v>
      </c>
      <c r="T143" s="74">
        <v>170</v>
      </c>
      <c r="U143" s="74">
        <v>86</v>
      </c>
      <c r="V143" s="19">
        <v>53.661213283582086</v>
      </c>
      <c r="W143" s="19">
        <v>39.227642023346306</v>
      </c>
      <c r="X143" s="19">
        <v>7190.6025799999998</v>
      </c>
      <c r="Y143" s="19">
        <v>10081.504000000001</v>
      </c>
      <c r="Z143" s="19">
        <v>6572.0000000073796</v>
      </c>
      <c r="AA143" s="19">
        <v>4285.0000000200398</v>
      </c>
    </row>
    <row r="144" spans="1:27" s="20" customFormat="1" x14ac:dyDescent="0.35">
      <c r="A144" s="28" t="s">
        <v>31</v>
      </c>
      <c r="B144" s="29">
        <v>44379</v>
      </c>
      <c r="C144" s="30" t="s">
        <v>21</v>
      </c>
      <c r="D144" s="30" t="s">
        <v>22</v>
      </c>
      <c r="E144" s="31"/>
      <c r="F144" s="30" t="s">
        <v>1447</v>
      </c>
      <c r="G144" s="31">
        <v>20</v>
      </c>
      <c r="H144" s="31"/>
      <c r="I144" s="30"/>
      <c r="J144" s="33" t="s">
        <v>152</v>
      </c>
      <c r="K144" s="30"/>
      <c r="L144" s="30"/>
      <c r="M144" s="30" t="s">
        <v>173</v>
      </c>
      <c r="N144" s="31" t="s">
        <v>419</v>
      </c>
      <c r="O144" s="31" t="s">
        <v>420</v>
      </c>
      <c r="P144" s="107">
        <v>225.15290250000001</v>
      </c>
      <c r="Q144" s="81" t="s">
        <v>122</v>
      </c>
      <c r="R144" s="81" t="s">
        <v>122</v>
      </c>
      <c r="S144" s="90">
        <v>47.499997499999999</v>
      </c>
      <c r="T144" s="81" t="s">
        <v>122</v>
      </c>
      <c r="U144" s="74" t="s">
        <v>122</v>
      </c>
      <c r="V144" s="19">
        <v>90.014327803030298</v>
      </c>
      <c r="W144" s="19">
        <v>23.137101167315173</v>
      </c>
      <c r="X144" s="19">
        <v>11881.89127</v>
      </c>
      <c r="Y144" s="19">
        <v>5946.2349999999997</v>
      </c>
      <c r="Z144" s="19">
        <v>0</v>
      </c>
      <c r="AA144" s="19">
        <v>0</v>
      </c>
    </row>
    <row r="145" spans="1:27" s="20" customFormat="1" x14ac:dyDescent="0.35">
      <c r="A145" s="28" t="s">
        <v>31</v>
      </c>
      <c r="B145" s="29">
        <v>44382</v>
      </c>
      <c r="C145" s="30" t="s">
        <v>21</v>
      </c>
      <c r="D145" s="30" t="s">
        <v>23</v>
      </c>
      <c r="E145" s="31"/>
      <c r="F145" s="30" t="s">
        <v>1448</v>
      </c>
      <c r="G145" s="31">
        <v>20</v>
      </c>
      <c r="H145" s="31"/>
      <c r="I145" s="30"/>
      <c r="J145" s="33" t="s">
        <v>152</v>
      </c>
      <c r="K145" s="30"/>
      <c r="L145" s="30"/>
      <c r="M145" s="30" t="s">
        <v>173</v>
      </c>
      <c r="N145" s="31" t="s">
        <v>421</v>
      </c>
      <c r="O145" s="31" t="s">
        <v>422</v>
      </c>
      <c r="P145" s="107">
        <v>19.891525599999998</v>
      </c>
      <c r="Q145" s="81" t="s">
        <v>122</v>
      </c>
      <c r="R145" s="81" t="s">
        <v>122</v>
      </c>
      <c r="S145" s="90">
        <v>5.0001995999999993</v>
      </c>
      <c r="T145" s="81" t="s">
        <v>122</v>
      </c>
      <c r="U145" s="74">
        <v>4</v>
      </c>
      <c r="V145" s="19">
        <v>39.599112781954886</v>
      </c>
      <c r="W145" s="19">
        <v>74.703789883268485</v>
      </c>
      <c r="X145" s="19">
        <v>5266.6819999999998</v>
      </c>
      <c r="Y145" s="19">
        <v>19198.874</v>
      </c>
      <c r="Z145" s="19" t="s">
        <v>122</v>
      </c>
      <c r="AA145" s="19">
        <v>0</v>
      </c>
    </row>
    <row r="146" spans="1:27" s="20" customFormat="1" x14ac:dyDescent="0.35">
      <c r="A146" s="28" t="s">
        <v>31</v>
      </c>
      <c r="B146" s="29">
        <v>44382</v>
      </c>
      <c r="C146" s="30" t="s">
        <v>21</v>
      </c>
      <c r="D146" s="30" t="s">
        <v>23</v>
      </c>
      <c r="E146" s="30" t="s">
        <v>1749</v>
      </c>
      <c r="F146" s="30" t="s">
        <v>1449</v>
      </c>
      <c r="G146" s="31">
        <v>45</v>
      </c>
      <c r="H146" s="31"/>
      <c r="I146" s="30"/>
      <c r="J146" s="33" t="s">
        <v>151</v>
      </c>
      <c r="K146" s="30"/>
      <c r="L146" s="30"/>
      <c r="M146" s="30" t="s">
        <v>173</v>
      </c>
      <c r="N146" s="31" t="s">
        <v>423</v>
      </c>
      <c r="O146" s="31" t="s">
        <v>424</v>
      </c>
      <c r="P146" s="107">
        <v>57.04158516848549</v>
      </c>
      <c r="Q146" s="81" t="s">
        <v>122</v>
      </c>
      <c r="R146" s="81" t="s">
        <v>122</v>
      </c>
      <c r="S146" s="90">
        <v>21.812166343885497</v>
      </c>
      <c r="T146" s="74">
        <v>2</v>
      </c>
      <c r="U146" s="74">
        <v>5</v>
      </c>
      <c r="V146" s="19">
        <v>29.222093664122138</v>
      </c>
      <c r="W146" s="19">
        <v>24.95128404669261</v>
      </c>
      <c r="X146" s="19">
        <v>3828.0942700000001</v>
      </c>
      <c r="Y146" s="19">
        <v>6412.4800000000005</v>
      </c>
      <c r="Z146" s="19">
        <v>0</v>
      </c>
      <c r="AA146" s="19">
        <v>0</v>
      </c>
    </row>
    <row r="147" spans="1:27" s="20" customFormat="1" x14ac:dyDescent="0.35">
      <c r="A147" s="28" t="s">
        <v>31</v>
      </c>
      <c r="B147" s="29">
        <v>44383</v>
      </c>
      <c r="C147" s="30" t="s">
        <v>25</v>
      </c>
      <c r="D147" s="30" t="s">
        <v>23</v>
      </c>
      <c r="E147" s="31"/>
      <c r="F147" s="30" t="s">
        <v>1450</v>
      </c>
      <c r="G147" s="31">
        <v>10</v>
      </c>
      <c r="H147" s="31"/>
      <c r="I147" s="30"/>
      <c r="J147" s="33" t="s">
        <v>138</v>
      </c>
      <c r="K147" s="30"/>
      <c r="L147" s="30"/>
      <c r="M147" s="30" t="s">
        <v>173</v>
      </c>
      <c r="N147" s="31" t="s">
        <v>425</v>
      </c>
      <c r="O147" s="31" t="s">
        <v>426</v>
      </c>
      <c r="P147" s="107">
        <v>19.493854901099997</v>
      </c>
      <c r="Q147" s="81" t="s">
        <v>122</v>
      </c>
      <c r="R147" s="81" t="s">
        <v>122</v>
      </c>
      <c r="S147" s="90">
        <v>2.4990000000000001</v>
      </c>
      <c r="T147" s="74">
        <v>96</v>
      </c>
      <c r="U147" s="74">
        <v>98</v>
      </c>
      <c r="V147" s="19">
        <v>237.42389763779528</v>
      </c>
      <c r="W147" s="19">
        <v>34.898046874999999</v>
      </c>
      <c r="X147" s="19">
        <v>30152.834999999999</v>
      </c>
      <c r="Y147" s="19">
        <v>8933.9</v>
      </c>
      <c r="Z147" s="19">
        <v>8481.0000000733107</v>
      </c>
      <c r="AA147" s="19">
        <v>9905.0000000872296</v>
      </c>
    </row>
    <row r="148" spans="1:27" s="20" customFormat="1" x14ac:dyDescent="0.35">
      <c r="A148" s="28" t="s">
        <v>31</v>
      </c>
      <c r="B148" s="29">
        <v>44383</v>
      </c>
      <c r="C148" s="30" t="s">
        <v>21</v>
      </c>
      <c r="D148" s="30" t="s">
        <v>23</v>
      </c>
      <c r="E148" s="31"/>
      <c r="F148" s="30" t="s">
        <v>1451</v>
      </c>
      <c r="G148" s="31">
        <v>10</v>
      </c>
      <c r="H148" s="31"/>
      <c r="I148" s="30"/>
      <c r="J148" s="33" t="s">
        <v>138</v>
      </c>
      <c r="K148" s="30"/>
      <c r="L148" s="30"/>
      <c r="M148" s="30" t="s">
        <v>173</v>
      </c>
      <c r="N148" s="31" t="s">
        <v>427</v>
      </c>
      <c r="O148" s="31" t="s">
        <v>428</v>
      </c>
      <c r="P148" s="107">
        <v>55.803971820000001</v>
      </c>
      <c r="Q148" s="81" t="s">
        <v>122</v>
      </c>
      <c r="R148" s="81" t="s">
        <v>122</v>
      </c>
      <c r="S148" s="90">
        <v>7.05</v>
      </c>
      <c r="T148" s="74">
        <v>722</v>
      </c>
      <c r="U148" s="74">
        <v>1000</v>
      </c>
      <c r="V148" s="19">
        <v>224.00980472440943</v>
      </c>
      <c r="W148" s="19">
        <v>26.356031249999997</v>
      </c>
      <c r="X148" s="19">
        <v>28449.245199999998</v>
      </c>
      <c r="Y148" s="19">
        <v>6747.1439999999993</v>
      </c>
      <c r="Z148" s="19">
        <v>56541.082999999999</v>
      </c>
      <c r="AA148" s="19">
        <v>82300</v>
      </c>
    </row>
    <row r="149" spans="1:27" s="20" customFormat="1" x14ac:dyDescent="0.35">
      <c r="A149" s="28" t="s">
        <v>31</v>
      </c>
      <c r="B149" s="29">
        <v>44383</v>
      </c>
      <c r="C149" s="30" t="s">
        <v>21</v>
      </c>
      <c r="D149" s="30" t="s">
        <v>22</v>
      </c>
      <c r="E149" s="30" t="s">
        <v>1749</v>
      </c>
      <c r="F149" s="30" t="s">
        <v>1452</v>
      </c>
      <c r="G149" s="30">
        <v>30</v>
      </c>
      <c r="H149" s="30"/>
      <c r="I149" s="30"/>
      <c r="J149" s="33" t="s">
        <v>128</v>
      </c>
      <c r="K149" s="30"/>
      <c r="L149" s="30"/>
      <c r="M149" s="30" t="s">
        <v>173</v>
      </c>
      <c r="N149" s="30" t="s">
        <v>429</v>
      </c>
      <c r="O149" s="30" t="s">
        <v>430</v>
      </c>
      <c r="P149" s="107">
        <v>49.102499999999999</v>
      </c>
      <c r="Q149" s="81" t="s">
        <v>122</v>
      </c>
      <c r="R149" s="81" t="s">
        <v>122</v>
      </c>
      <c r="S149" s="90">
        <v>49.102499999999999</v>
      </c>
      <c r="T149" s="81" t="s">
        <v>122</v>
      </c>
      <c r="U149" s="74">
        <v>0</v>
      </c>
      <c r="V149" s="19">
        <v>0.28503153846153845</v>
      </c>
      <c r="W149" s="19">
        <v>6.0281400778210115</v>
      </c>
      <c r="X149" s="19">
        <v>37.054099999999998</v>
      </c>
      <c r="Y149" s="19">
        <v>1549.232</v>
      </c>
      <c r="Z149" s="19">
        <v>0</v>
      </c>
      <c r="AA149" s="19">
        <v>0</v>
      </c>
    </row>
    <row r="150" spans="1:27" s="20" customFormat="1" x14ac:dyDescent="0.35">
      <c r="A150" s="28" t="s">
        <v>31</v>
      </c>
      <c r="B150" s="29">
        <v>44384</v>
      </c>
      <c r="C150" s="30" t="s">
        <v>21</v>
      </c>
      <c r="D150" s="30" t="s">
        <v>23</v>
      </c>
      <c r="E150" s="30"/>
      <c r="F150" s="30" t="s">
        <v>1453</v>
      </c>
      <c r="G150" s="30">
        <v>40</v>
      </c>
      <c r="H150" s="30"/>
      <c r="I150" s="30"/>
      <c r="J150" s="33" t="s">
        <v>140</v>
      </c>
      <c r="K150" s="30"/>
      <c r="L150" s="30"/>
      <c r="M150" s="30" t="s">
        <v>173</v>
      </c>
      <c r="N150" s="30" t="s">
        <v>431</v>
      </c>
      <c r="O150" s="30" t="s">
        <v>432</v>
      </c>
      <c r="P150" s="107">
        <v>118.70513484</v>
      </c>
      <c r="Q150" s="81" t="s">
        <v>122</v>
      </c>
      <c r="R150" s="81" t="s">
        <v>122</v>
      </c>
      <c r="S150" s="90">
        <v>26.937908620000002</v>
      </c>
      <c r="T150" s="74">
        <v>375</v>
      </c>
      <c r="U150" s="74">
        <v>401</v>
      </c>
      <c r="V150" s="19">
        <v>30.74656496183206</v>
      </c>
      <c r="W150" s="19">
        <v>50.496785992217902</v>
      </c>
      <c r="X150" s="19">
        <v>4027.8000099999999</v>
      </c>
      <c r="Y150" s="19">
        <v>12977.674000000001</v>
      </c>
      <c r="Z150" s="19">
        <v>150255</v>
      </c>
      <c r="AA150" s="19">
        <v>149053</v>
      </c>
    </row>
    <row r="151" spans="1:27" s="20" customFormat="1" x14ac:dyDescent="0.35">
      <c r="A151" s="28" t="s">
        <v>31</v>
      </c>
      <c r="B151" s="29">
        <v>44385</v>
      </c>
      <c r="C151" s="30" t="s">
        <v>21</v>
      </c>
      <c r="D151" s="30" t="s">
        <v>23</v>
      </c>
      <c r="E151" s="30" t="s">
        <v>1749</v>
      </c>
      <c r="F151" s="30" t="s">
        <v>1454</v>
      </c>
      <c r="G151" s="30">
        <v>30</v>
      </c>
      <c r="H151" s="30"/>
      <c r="I151" s="30"/>
      <c r="J151" s="33" t="s">
        <v>128</v>
      </c>
      <c r="K151" s="30"/>
      <c r="L151" s="30"/>
      <c r="M151" s="30" t="s">
        <v>173</v>
      </c>
      <c r="N151" s="30" t="s">
        <v>433</v>
      </c>
      <c r="O151" s="30" t="s">
        <v>434</v>
      </c>
      <c r="P151" s="107">
        <v>137.73933331800001</v>
      </c>
      <c r="Q151" s="81" t="s">
        <v>122</v>
      </c>
      <c r="R151" s="81" t="s">
        <v>122</v>
      </c>
      <c r="S151" s="90">
        <v>138</v>
      </c>
      <c r="T151" s="81" t="s">
        <v>122</v>
      </c>
      <c r="U151" s="74" t="s">
        <v>122</v>
      </c>
      <c r="V151" s="19">
        <v>18.744220800000001</v>
      </c>
      <c r="W151" s="19">
        <v>19.470839843749999</v>
      </c>
      <c r="X151" s="19">
        <v>2343.0275999999999</v>
      </c>
      <c r="Y151" s="19">
        <v>4984.5349999999999</v>
      </c>
      <c r="Z151" s="19">
        <v>1.2999999999999999E-2</v>
      </c>
      <c r="AA151" s="19">
        <v>2.5379999999999998</v>
      </c>
    </row>
    <row r="152" spans="1:27" s="20" customFormat="1" x14ac:dyDescent="0.35">
      <c r="A152" s="28" t="s">
        <v>31</v>
      </c>
      <c r="B152" s="29">
        <v>44389</v>
      </c>
      <c r="C152" s="30" t="s">
        <v>21</v>
      </c>
      <c r="D152" s="30" t="s">
        <v>23</v>
      </c>
      <c r="E152" s="30"/>
      <c r="F152" s="30" t="s">
        <v>1455</v>
      </c>
      <c r="G152" s="30">
        <v>65</v>
      </c>
      <c r="H152" s="30"/>
      <c r="I152" s="30"/>
      <c r="J152" s="33" t="s">
        <v>150</v>
      </c>
      <c r="K152" s="30"/>
      <c r="L152" s="30"/>
      <c r="M152" s="30" t="s">
        <v>173</v>
      </c>
      <c r="N152" s="30" t="s">
        <v>435</v>
      </c>
      <c r="O152" s="30" t="s">
        <v>436</v>
      </c>
      <c r="P152" s="107">
        <v>27.391435120000001</v>
      </c>
      <c r="Q152" s="81" t="s">
        <v>122</v>
      </c>
      <c r="R152" s="81" t="s">
        <v>122</v>
      </c>
      <c r="S152" s="90">
        <v>6.1114883200000003</v>
      </c>
      <c r="T152" s="74">
        <v>14</v>
      </c>
      <c r="U152" s="74">
        <v>8</v>
      </c>
      <c r="V152" s="19">
        <v>11.57772953125</v>
      </c>
      <c r="W152" s="19">
        <v>34.93751750972762</v>
      </c>
      <c r="X152" s="19">
        <v>1481.94938</v>
      </c>
      <c r="Y152" s="19">
        <v>8978.9419999999991</v>
      </c>
      <c r="Z152" s="19">
        <v>35517.601999999999</v>
      </c>
      <c r="AA152" s="19">
        <v>23455.132000000001</v>
      </c>
    </row>
    <row r="153" spans="1:27" s="20" customFormat="1" x14ac:dyDescent="0.35">
      <c r="A153" s="28" t="s">
        <v>31</v>
      </c>
      <c r="B153" s="29">
        <v>44389</v>
      </c>
      <c r="C153" s="30" t="s">
        <v>21</v>
      </c>
      <c r="D153" s="30" t="s">
        <v>23</v>
      </c>
      <c r="E153" s="30" t="s">
        <v>1749</v>
      </c>
      <c r="F153" s="30" t="s">
        <v>1456</v>
      </c>
      <c r="G153" s="30">
        <v>65</v>
      </c>
      <c r="H153" s="30"/>
      <c r="I153" s="30"/>
      <c r="J153" s="33" t="s">
        <v>150</v>
      </c>
      <c r="K153" s="30"/>
      <c r="L153" s="30"/>
      <c r="M153" s="30" t="s">
        <v>173</v>
      </c>
      <c r="N153" s="30" t="s">
        <v>437</v>
      </c>
      <c r="O153" s="30" t="s">
        <v>438</v>
      </c>
      <c r="P153" s="107">
        <v>43.504328103283463</v>
      </c>
      <c r="Q153" s="81" t="s">
        <v>122</v>
      </c>
      <c r="R153" s="81" t="s">
        <v>122</v>
      </c>
      <c r="S153" s="90">
        <v>0</v>
      </c>
      <c r="T153" s="74">
        <v>2</v>
      </c>
      <c r="U153" s="74">
        <v>8</v>
      </c>
      <c r="V153" s="19">
        <v>182.93538206349206</v>
      </c>
      <c r="W153" s="19">
        <v>24.257848249027237</v>
      </c>
      <c r="X153" s="19">
        <v>23049.85814</v>
      </c>
      <c r="Y153" s="19">
        <v>6234.2669999999998</v>
      </c>
      <c r="Z153" s="19">
        <v>0</v>
      </c>
      <c r="AA153" s="19">
        <v>0</v>
      </c>
    </row>
    <row r="154" spans="1:27" s="20" customFormat="1" x14ac:dyDescent="0.35">
      <c r="A154" s="28" t="s">
        <v>31</v>
      </c>
      <c r="B154" s="29">
        <v>44391</v>
      </c>
      <c r="C154" s="30" t="s">
        <v>21</v>
      </c>
      <c r="D154" s="30" t="s">
        <v>23</v>
      </c>
      <c r="E154" s="30"/>
      <c r="F154" s="30" t="s">
        <v>1457</v>
      </c>
      <c r="G154" s="30">
        <v>60</v>
      </c>
      <c r="H154" s="30"/>
      <c r="I154" s="30"/>
      <c r="J154" s="33" t="s">
        <v>130</v>
      </c>
      <c r="K154" s="30"/>
      <c r="L154" s="30"/>
      <c r="M154" s="30" t="s">
        <v>173</v>
      </c>
      <c r="N154" s="30" t="s">
        <v>439</v>
      </c>
      <c r="O154" s="30" t="s">
        <v>440</v>
      </c>
      <c r="P154" s="107">
        <v>44.763611199999993</v>
      </c>
      <c r="Q154" s="81" t="s">
        <v>122</v>
      </c>
      <c r="R154" s="81" t="s">
        <v>122</v>
      </c>
      <c r="S154" s="90">
        <v>11.0667712</v>
      </c>
      <c r="T154" s="81" t="s">
        <v>122</v>
      </c>
      <c r="U154" s="74">
        <v>62</v>
      </c>
      <c r="V154" s="19">
        <v>20.139142460317462</v>
      </c>
      <c r="W154" s="19">
        <v>27.954879377431904</v>
      </c>
      <c r="X154" s="19">
        <v>2537.5319500000001</v>
      </c>
      <c r="Y154" s="19">
        <v>7184.4039999999995</v>
      </c>
      <c r="Z154" s="19">
        <v>2940</v>
      </c>
      <c r="AA154" s="19">
        <v>3296</v>
      </c>
    </row>
    <row r="155" spans="1:27" s="20" customFormat="1" x14ac:dyDescent="0.35">
      <c r="A155" s="28" t="s">
        <v>31</v>
      </c>
      <c r="B155" s="29">
        <v>44391</v>
      </c>
      <c r="C155" s="30" t="s">
        <v>25</v>
      </c>
      <c r="D155" s="30" t="s">
        <v>23</v>
      </c>
      <c r="E155" s="30" t="s">
        <v>1749</v>
      </c>
      <c r="F155" s="30" t="s">
        <v>1458</v>
      </c>
      <c r="G155" s="30">
        <v>55</v>
      </c>
      <c r="H155" s="30"/>
      <c r="I155" s="30"/>
      <c r="J155" s="33" t="s">
        <v>154</v>
      </c>
      <c r="K155" s="30"/>
      <c r="L155" s="30"/>
      <c r="M155" s="30" t="s">
        <v>173</v>
      </c>
      <c r="N155" s="30" t="s">
        <v>441</v>
      </c>
      <c r="O155" s="30" t="s">
        <v>442</v>
      </c>
      <c r="P155" s="107">
        <v>27.111171349867501</v>
      </c>
      <c r="Q155" s="81" t="s">
        <v>122</v>
      </c>
      <c r="R155" s="81" t="s">
        <v>122</v>
      </c>
      <c r="S155" s="90">
        <v>4.839349516065</v>
      </c>
      <c r="T155" s="74">
        <v>38</v>
      </c>
      <c r="U155" s="74">
        <v>84</v>
      </c>
      <c r="V155" s="19">
        <v>37.852440080645167</v>
      </c>
      <c r="W155" s="19">
        <v>23.728365758754862</v>
      </c>
      <c r="X155" s="19">
        <v>4693.7025700000004</v>
      </c>
      <c r="Y155" s="19">
        <v>6098.19</v>
      </c>
      <c r="Z155" s="19">
        <v>0</v>
      </c>
      <c r="AA155" s="19">
        <v>0</v>
      </c>
    </row>
    <row r="156" spans="1:27" s="20" customFormat="1" x14ac:dyDescent="0.35">
      <c r="A156" s="28" t="s">
        <v>31</v>
      </c>
      <c r="B156" s="29">
        <v>44392</v>
      </c>
      <c r="C156" s="30" t="s">
        <v>21</v>
      </c>
      <c r="D156" s="30" t="s">
        <v>22</v>
      </c>
      <c r="E156" s="30"/>
      <c r="F156" s="30" t="s">
        <v>1459</v>
      </c>
      <c r="G156" s="30">
        <v>65</v>
      </c>
      <c r="H156" s="30"/>
      <c r="I156" s="30"/>
      <c r="J156" s="33" t="s">
        <v>150</v>
      </c>
      <c r="K156" s="30"/>
      <c r="L156" s="30"/>
      <c r="M156" s="30" t="s">
        <v>173</v>
      </c>
      <c r="N156" s="30" t="s">
        <v>443</v>
      </c>
      <c r="O156" s="30" t="s">
        <v>444</v>
      </c>
      <c r="P156" s="107">
        <v>496.34999875</v>
      </c>
      <c r="Q156" s="81" t="s">
        <v>122</v>
      </c>
      <c r="R156" s="81" t="s">
        <v>122</v>
      </c>
      <c r="S156" s="90">
        <v>149.49999750000001</v>
      </c>
      <c r="T156" s="74">
        <v>169</v>
      </c>
      <c r="U156" s="74">
        <v>486</v>
      </c>
      <c r="V156" s="19">
        <v>1433.8980779365079</v>
      </c>
      <c r="W156" s="19">
        <v>3778.2101167315177</v>
      </c>
      <c r="X156" s="19">
        <v>180671.15781999999</v>
      </c>
      <c r="Y156" s="19">
        <v>971000</v>
      </c>
      <c r="Z156" s="19">
        <v>140645.12100000001</v>
      </c>
      <c r="AA156" s="19">
        <v>255379.54699999999</v>
      </c>
    </row>
    <row r="157" spans="1:27" s="20" customFormat="1" x14ac:dyDescent="0.35">
      <c r="A157" s="28" t="s">
        <v>31</v>
      </c>
      <c r="B157" s="29">
        <v>44396</v>
      </c>
      <c r="C157" s="30" t="s">
        <v>21</v>
      </c>
      <c r="D157" s="30" t="s">
        <v>22</v>
      </c>
      <c r="E157" s="30" t="s">
        <v>1749</v>
      </c>
      <c r="F157" s="30" t="s">
        <v>1460</v>
      </c>
      <c r="G157" s="30">
        <v>30</v>
      </c>
      <c r="H157" s="30"/>
      <c r="I157" s="30"/>
      <c r="J157" s="33" t="s">
        <v>128</v>
      </c>
      <c r="K157" s="30"/>
      <c r="L157" s="30"/>
      <c r="M157" s="30" t="s">
        <v>173</v>
      </c>
      <c r="N157" s="30" t="s">
        <v>445</v>
      </c>
      <c r="O157" s="30" t="s">
        <v>446</v>
      </c>
      <c r="P157" s="107">
        <v>225</v>
      </c>
      <c r="Q157" s="81" t="s">
        <v>122</v>
      </c>
      <c r="R157" s="81" t="s">
        <v>122</v>
      </c>
      <c r="S157" s="90">
        <v>225</v>
      </c>
      <c r="T157" s="81" t="s">
        <v>122</v>
      </c>
      <c r="U157" s="74" t="s">
        <v>122</v>
      </c>
      <c r="V157" s="19">
        <v>209.13628900826444</v>
      </c>
      <c r="W157" s="19">
        <v>26.159856031128403</v>
      </c>
      <c r="X157" s="19">
        <v>25305.490969999999</v>
      </c>
      <c r="Y157" s="19">
        <v>6723.0829999999996</v>
      </c>
      <c r="Z157" s="19" t="s">
        <v>122</v>
      </c>
      <c r="AA157" s="19" t="s">
        <v>122</v>
      </c>
    </row>
    <row r="158" spans="1:27" s="20" customFormat="1" x14ac:dyDescent="0.35">
      <c r="A158" s="28" t="s">
        <v>31</v>
      </c>
      <c r="B158" s="29">
        <v>44396</v>
      </c>
      <c r="C158" s="30" t="s">
        <v>21</v>
      </c>
      <c r="D158" s="30" t="s">
        <v>22</v>
      </c>
      <c r="E158" s="30" t="s">
        <v>1749</v>
      </c>
      <c r="F158" s="30" t="s">
        <v>1461</v>
      </c>
      <c r="G158" s="30">
        <v>30</v>
      </c>
      <c r="H158" s="30"/>
      <c r="I158" s="30"/>
      <c r="J158" s="33" t="s">
        <v>128</v>
      </c>
      <c r="K158" s="30"/>
      <c r="L158" s="30"/>
      <c r="M158" s="30" t="s">
        <v>173</v>
      </c>
      <c r="N158" s="30" t="s">
        <v>447</v>
      </c>
      <c r="O158" s="30" t="s">
        <v>448</v>
      </c>
      <c r="P158" s="107">
        <v>218.75</v>
      </c>
      <c r="Q158" s="81" t="s">
        <v>122</v>
      </c>
      <c r="R158" s="81" t="s">
        <v>122</v>
      </c>
      <c r="S158" s="90">
        <v>175</v>
      </c>
      <c r="T158" s="81" t="s">
        <v>122</v>
      </c>
      <c r="U158" s="74" t="s">
        <v>122</v>
      </c>
      <c r="V158" s="19">
        <v>2.6586662809917354</v>
      </c>
      <c r="W158" s="19">
        <v>2.8277455252918289</v>
      </c>
      <c r="X158" s="19">
        <v>321.69862000000001</v>
      </c>
      <c r="Y158" s="19">
        <v>726.73059999999998</v>
      </c>
      <c r="Z158" s="19" t="s">
        <v>122</v>
      </c>
      <c r="AA158" s="19">
        <v>0</v>
      </c>
    </row>
    <row r="159" spans="1:27" s="20" customFormat="1" x14ac:dyDescent="0.35">
      <c r="A159" s="28" t="s">
        <v>31</v>
      </c>
      <c r="B159" s="29">
        <v>44396</v>
      </c>
      <c r="C159" s="30" t="s">
        <v>21</v>
      </c>
      <c r="D159" s="30" t="s">
        <v>23</v>
      </c>
      <c r="E159" s="30"/>
      <c r="F159" s="30" t="s">
        <v>1462</v>
      </c>
      <c r="G159" s="30">
        <v>20</v>
      </c>
      <c r="H159" s="30"/>
      <c r="I159" s="30"/>
      <c r="J159" s="33" t="s">
        <v>152</v>
      </c>
      <c r="K159" s="30"/>
      <c r="L159" s="30"/>
      <c r="M159" s="30" t="s">
        <v>173</v>
      </c>
      <c r="N159" s="30" t="s">
        <v>449</v>
      </c>
      <c r="O159" s="30" t="s">
        <v>450</v>
      </c>
      <c r="P159" s="107">
        <v>54.519930250000002</v>
      </c>
      <c r="Q159" s="81" t="s">
        <v>122</v>
      </c>
      <c r="R159" s="81" t="s">
        <v>122</v>
      </c>
      <c r="S159" s="90">
        <v>4.0250000000000004</v>
      </c>
      <c r="T159" s="81" t="s">
        <v>122</v>
      </c>
      <c r="U159" s="74">
        <v>11</v>
      </c>
      <c r="V159" s="19">
        <v>17.02007129032258</v>
      </c>
      <c r="W159" s="19">
        <v>3.7002307392996112</v>
      </c>
      <c r="X159" s="19">
        <v>2110.48884</v>
      </c>
      <c r="Y159" s="19">
        <v>950.9593000000001</v>
      </c>
      <c r="Z159" s="19" t="s">
        <v>122</v>
      </c>
      <c r="AA159" s="19">
        <v>616.86599999999999</v>
      </c>
    </row>
    <row r="160" spans="1:27" s="20" customFormat="1" x14ac:dyDescent="0.35">
      <c r="A160" s="28" t="s">
        <v>31</v>
      </c>
      <c r="B160" s="29">
        <v>44397</v>
      </c>
      <c r="C160" s="30" t="s">
        <v>21</v>
      </c>
      <c r="D160" s="30" t="s">
        <v>23</v>
      </c>
      <c r="E160" s="30"/>
      <c r="F160" s="30" t="s">
        <v>1463</v>
      </c>
      <c r="G160" s="30">
        <v>50</v>
      </c>
      <c r="H160" s="30"/>
      <c r="I160" s="30"/>
      <c r="J160" s="33" t="s">
        <v>136</v>
      </c>
      <c r="K160" s="30"/>
      <c r="L160" s="30"/>
      <c r="M160" s="30" t="s">
        <v>173</v>
      </c>
      <c r="N160" s="30" t="s">
        <v>52</v>
      </c>
      <c r="O160" s="30" t="s">
        <v>451</v>
      </c>
      <c r="P160" s="107">
        <v>88.964420739600001</v>
      </c>
      <c r="Q160" s="81" t="s">
        <v>122</v>
      </c>
      <c r="R160" s="81" t="s">
        <v>122</v>
      </c>
      <c r="S160" s="90">
        <v>22.5</v>
      </c>
      <c r="T160" s="81" t="s">
        <v>122</v>
      </c>
      <c r="U160" s="74" t="s">
        <v>122</v>
      </c>
      <c r="V160" s="19">
        <v>162.66674603418801</v>
      </c>
      <c r="W160" s="19">
        <v>50.502527343749996</v>
      </c>
      <c r="X160" s="19">
        <v>19032.009285999997</v>
      </c>
      <c r="Y160" s="19">
        <v>12928.646999999999</v>
      </c>
      <c r="Z160" s="19">
        <v>129663.149</v>
      </c>
      <c r="AA160" s="19">
        <v>155330.71299999999</v>
      </c>
    </row>
    <row r="161" spans="1:27" s="20" customFormat="1" x14ac:dyDescent="0.35">
      <c r="A161" s="28" t="s">
        <v>31</v>
      </c>
      <c r="B161" s="29">
        <v>44397</v>
      </c>
      <c r="C161" s="30" t="s">
        <v>21</v>
      </c>
      <c r="D161" s="30" t="s">
        <v>22</v>
      </c>
      <c r="E161" s="30" t="s">
        <v>1749</v>
      </c>
      <c r="F161" s="30" t="s">
        <v>1723</v>
      </c>
      <c r="G161" s="30">
        <v>30</v>
      </c>
      <c r="H161" s="30"/>
      <c r="I161" s="30"/>
      <c r="J161" s="33" t="s">
        <v>128</v>
      </c>
      <c r="K161" s="30"/>
      <c r="L161" s="30"/>
      <c r="M161" s="30" t="s">
        <v>173</v>
      </c>
      <c r="N161" s="30" t="s">
        <v>53</v>
      </c>
      <c r="O161" s="30" t="s">
        <v>1724</v>
      </c>
      <c r="P161" s="107">
        <v>275</v>
      </c>
      <c r="Q161" s="81" t="s">
        <v>122</v>
      </c>
      <c r="R161" s="81" t="s">
        <v>122</v>
      </c>
      <c r="S161" s="90">
        <v>275</v>
      </c>
      <c r="T161" s="81" t="s">
        <v>122</v>
      </c>
      <c r="U161" s="74">
        <v>605</v>
      </c>
      <c r="V161" s="19">
        <v>57.296358333333337</v>
      </c>
      <c r="W161" s="19">
        <v>134.87343749999999</v>
      </c>
      <c r="X161" s="19">
        <v>6875.5630000000001</v>
      </c>
      <c r="Y161" s="19">
        <v>17263.8</v>
      </c>
      <c r="Z161" s="19">
        <v>400019</v>
      </c>
      <c r="AA161" s="19" t="s">
        <v>122</v>
      </c>
    </row>
    <row r="162" spans="1:27" s="20" customFormat="1" x14ac:dyDescent="0.35">
      <c r="A162" s="28" t="s">
        <v>31</v>
      </c>
      <c r="B162" s="29">
        <v>44400</v>
      </c>
      <c r="C162" s="30" t="s">
        <v>21</v>
      </c>
      <c r="D162" s="30" t="s">
        <v>23</v>
      </c>
      <c r="E162" s="30"/>
      <c r="F162" s="30" t="s">
        <v>1464</v>
      </c>
      <c r="G162" s="30">
        <v>40</v>
      </c>
      <c r="H162" s="30"/>
      <c r="I162" s="30"/>
      <c r="J162" s="33" t="s">
        <v>140</v>
      </c>
      <c r="K162" s="30"/>
      <c r="L162" s="30"/>
      <c r="M162" s="30" t="s">
        <v>173</v>
      </c>
      <c r="N162" s="30" t="s">
        <v>452</v>
      </c>
      <c r="O162" s="30" t="s">
        <v>453</v>
      </c>
      <c r="P162" s="107">
        <v>61.418219903999997</v>
      </c>
      <c r="Q162" s="81" t="s">
        <v>122</v>
      </c>
      <c r="R162" s="81" t="s">
        <v>122</v>
      </c>
      <c r="S162" s="90">
        <v>10.56</v>
      </c>
      <c r="T162" s="81" t="s">
        <v>122</v>
      </c>
      <c r="U162" s="74">
        <v>123</v>
      </c>
      <c r="V162" s="19">
        <v>69.313584210526315</v>
      </c>
      <c r="W162" s="19">
        <v>15.923562499999999</v>
      </c>
      <c r="X162" s="19">
        <v>7901.7485999999999</v>
      </c>
      <c r="Y162" s="19">
        <v>4076.4319999999998</v>
      </c>
      <c r="Z162" s="19">
        <v>37923.154999999999</v>
      </c>
      <c r="AA162" s="19">
        <v>51111.86</v>
      </c>
    </row>
    <row r="163" spans="1:27" s="20" customFormat="1" x14ac:dyDescent="0.35">
      <c r="A163" s="28" t="s">
        <v>31</v>
      </c>
      <c r="B163" s="29">
        <v>44405</v>
      </c>
      <c r="C163" s="30" t="s">
        <v>21</v>
      </c>
      <c r="D163" s="30" t="s">
        <v>23</v>
      </c>
      <c r="E163" s="30"/>
      <c r="F163" s="30" t="s">
        <v>1465</v>
      </c>
      <c r="G163" s="30">
        <v>45</v>
      </c>
      <c r="H163" s="30"/>
      <c r="I163" s="30"/>
      <c r="J163" s="33" t="s">
        <v>151</v>
      </c>
      <c r="K163" s="30"/>
      <c r="L163" s="30"/>
      <c r="M163" s="30" t="s">
        <v>173</v>
      </c>
      <c r="N163" s="30" t="s">
        <v>454</v>
      </c>
      <c r="O163" s="30" t="s">
        <v>455</v>
      </c>
      <c r="P163" s="107">
        <v>55.115728573858405</v>
      </c>
      <c r="Q163" s="81" t="s">
        <v>122</v>
      </c>
      <c r="R163" s="81" t="s">
        <v>122</v>
      </c>
      <c r="S163" s="90">
        <v>11.999997</v>
      </c>
      <c r="T163" s="74">
        <v>49</v>
      </c>
      <c r="U163" s="74">
        <v>73</v>
      </c>
      <c r="V163" s="19">
        <v>97.009756819819813</v>
      </c>
      <c r="W163" s="19">
        <v>36.166875000000005</v>
      </c>
      <c r="X163" s="19">
        <v>10768.083006999999</v>
      </c>
      <c r="Y163" s="19">
        <v>9258.7200000000012</v>
      </c>
      <c r="Z163" s="19">
        <v>41858.805999999997</v>
      </c>
      <c r="AA163" s="19">
        <v>54854.353000000003</v>
      </c>
    </row>
    <row r="164" spans="1:27" s="20" customFormat="1" x14ac:dyDescent="0.35">
      <c r="A164" s="28" t="s">
        <v>31</v>
      </c>
      <c r="B164" s="29">
        <v>44412</v>
      </c>
      <c r="C164" s="30" t="s">
        <v>21</v>
      </c>
      <c r="D164" s="30" t="s">
        <v>23</v>
      </c>
      <c r="E164" s="30"/>
      <c r="F164" s="30" t="s">
        <v>1466</v>
      </c>
      <c r="G164" s="30">
        <v>50</v>
      </c>
      <c r="H164" s="30"/>
      <c r="I164" s="30"/>
      <c r="J164" s="33" t="s">
        <v>136</v>
      </c>
      <c r="K164" s="30"/>
      <c r="L164" s="30"/>
      <c r="M164" s="30" t="s">
        <v>173</v>
      </c>
      <c r="N164" s="30" t="s">
        <v>456</v>
      </c>
      <c r="O164" s="30" t="s">
        <v>457</v>
      </c>
      <c r="P164" s="107">
        <v>18.8</v>
      </c>
      <c r="Q164" s="81" t="s">
        <v>122</v>
      </c>
      <c r="R164" s="81" t="s">
        <v>122</v>
      </c>
      <c r="S164" s="90">
        <v>4</v>
      </c>
      <c r="T164" s="81" t="s">
        <v>122</v>
      </c>
      <c r="U164" s="74" t="s">
        <v>122</v>
      </c>
      <c r="V164" s="19">
        <v>483.90412641509431</v>
      </c>
      <c r="W164" s="19">
        <v>20.043257812499998</v>
      </c>
      <c r="X164" s="19">
        <v>51293.837399999997</v>
      </c>
      <c r="Y164" s="19">
        <v>5131.0739999999996</v>
      </c>
      <c r="Z164" s="19">
        <v>24909.819</v>
      </c>
      <c r="AA164" s="19">
        <v>30613.993999999999</v>
      </c>
    </row>
    <row r="165" spans="1:27" s="20" customFormat="1" x14ac:dyDescent="0.35">
      <c r="A165" s="28" t="s">
        <v>31</v>
      </c>
      <c r="B165" s="29">
        <v>44412</v>
      </c>
      <c r="C165" s="30" t="s">
        <v>21</v>
      </c>
      <c r="D165" s="30" t="s">
        <v>23</v>
      </c>
      <c r="E165" s="30"/>
      <c r="F165" s="30" t="s">
        <v>1467</v>
      </c>
      <c r="G165" s="30">
        <v>50</v>
      </c>
      <c r="H165" s="30"/>
      <c r="I165" s="30"/>
      <c r="J165" s="33" t="s">
        <v>136</v>
      </c>
      <c r="K165" s="30"/>
      <c r="L165" s="30"/>
      <c r="M165" s="30" t="s">
        <v>173</v>
      </c>
      <c r="N165" s="30" t="s">
        <v>54</v>
      </c>
      <c r="O165" s="30" t="s">
        <v>458</v>
      </c>
      <c r="P165" s="107">
        <v>101</v>
      </c>
      <c r="Q165" s="81" t="s">
        <v>122</v>
      </c>
      <c r="R165" s="81" t="s">
        <v>122</v>
      </c>
      <c r="S165" s="90">
        <v>25.4</v>
      </c>
      <c r="T165" s="74">
        <v>237</v>
      </c>
      <c r="U165" s="74">
        <v>250</v>
      </c>
      <c r="V165" s="19">
        <v>180.27726710849055</v>
      </c>
      <c r="W165" s="19">
        <v>33.107843750000001</v>
      </c>
      <c r="X165" s="19">
        <v>19109.3903135</v>
      </c>
      <c r="Y165" s="19">
        <v>8475.6080000000002</v>
      </c>
      <c r="Z165" s="19">
        <v>54251.271999999997</v>
      </c>
      <c r="AA165" s="19">
        <v>58429.042000000001</v>
      </c>
    </row>
    <row r="166" spans="1:27" s="20" customFormat="1" x14ac:dyDescent="0.35">
      <c r="A166" s="28" t="s">
        <v>31</v>
      </c>
      <c r="B166" s="29">
        <v>44414</v>
      </c>
      <c r="C166" s="30" t="s">
        <v>21</v>
      </c>
      <c r="D166" s="30" t="s">
        <v>23</v>
      </c>
      <c r="E166" s="30"/>
      <c r="F166" s="30" t="s">
        <v>1468</v>
      </c>
      <c r="G166" s="30">
        <v>20</v>
      </c>
      <c r="H166" s="30"/>
      <c r="I166" s="30"/>
      <c r="J166" s="33" t="s">
        <v>152</v>
      </c>
      <c r="K166" s="30"/>
      <c r="L166" s="30"/>
      <c r="M166" s="30" t="s">
        <v>173</v>
      </c>
      <c r="N166" s="30" t="s">
        <v>459</v>
      </c>
      <c r="O166" s="30" t="s">
        <v>460</v>
      </c>
      <c r="P166" s="107">
        <v>23</v>
      </c>
      <c r="Q166" s="81" t="s">
        <v>122</v>
      </c>
      <c r="R166" s="81" t="s">
        <v>122</v>
      </c>
      <c r="S166" s="90">
        <v>4.5</v>
      </c>
      <c r="T166" s="81" t="s">
        <v>122</v>
      </c>
      <c r="U166" s="74" t="s">
        <v>122</v>
      </c>
      <c r="V166" s="19">
        <v>493.03345673076927</v>
      </c>
      <c r="W166" s="19">
        <v>26.9256953125</v>
      </c>
      <c r="X166" s="19">
        <v>51275.479500000001</v>
      </c>
      <c r="Y166" s="19">
        <v>6892.9780000000001</v>
      </c>
      <c r="Z166" s="19">
        <v>276.62799999999999</v>
      </c>
      <c r="AA166" s="19">
        <v>138.43700000000001</v>
      </c>
    </row>
    <row r="167" spans="1:27" s="20" customFormat="1" x14ac:dyDescent="0.35">
      <c r="A167" s="28" t="s">
        <v>31</v>
      </c>
      <c r="B167" s="29">
        <v>44411</v>
      </c>
      <c r="C167" s="30" t="s">
        <v>21</v>
      </c>
      <c r="D167" s="30" t="s">
        <v>23</v>
      </c>
      <c r="E167" s="30"/>
      <c r="F167" s="30" t="s">
        <v>1469</v>
      </c>
      <c r="G167" s="30">
        <v>45</v>
      </c>
      <c r="H167" s="30"/>
      <c r="I167" s="30"/>
      <c r="J167" s="33" t="s">
        <v>151</v>
      </c>
      <c r="K167" s="30"/>
      <c r="L167" s="30"/>
      <c r="M167" s="30" t="s">
        <v>173</v>
      </c>
      <c r="N167" s="30" t="s">
        <v>461</v>
      </c>
      <c r="O167" s="30" t="s">
        <v>462</v>
      </c>
      <c r="P167" s="107">
        <v>27.6</v>
      </c>
      <c r="Q167" s="81" t="s">
        <v>122</v>
      </c>
      <c r="R167" s="81" t="s">
        <v>122</v>
      </c>
      <c r="S167" s="90">
        <v>14.4</v>
      </c>
      <c r="T167" s="81" t="s">
        <v>122</v>
      </c>
      <c r="U167" s="74" t="s">
        <v>122</v>
      </c>
      <c r="V167" s="19">
        <v>46.80781663636364</v>
      </c>
      <c r="W167" s="19">
        <v>6.4449688715953304</v>
      </c>
      <c r="X167" s="19">
        <v>5148.8598300000003</v>
      </c>
      <c r="Y167" s="19">
        <v>1656.357</v>
      </c>
      <c r="Z167" s="19">
        <v>1803.5121453361201</v>
      </c>
      <c r="AA167" s="19" t="s">
        <v>122</v>
      </c>
    </row>
    <row r="168" spans="1:27" s="20" customFormat="1" x14ac:dyDescent="0.35">
      <c r="A168" s="28" t="s">
        <v>31</v>
      </c>
      <c r="B168" s="29">
        <v>44411</v>
      </c>
      <c r="C168" s="30" t="s">
        <v>21</v>
      </c>
      <c r="D168" s="30" t="s">
        <v>23</v>
      </c>
      <c r="E168" s="30" t="s">
        <v>1749</v>
      </c>
      <c r="F168" s="30" t="s">
        <v>1470</v>
      </c>
      <c r="G168" s="30">
        <v>40</v>
      </c>
      <c r="H168" s="30"/>
      <c r="I168" s="30"/>
      <c r="J168" s="33" t="s">
        <v>140</v>
      </c>
      <c r="K168" s="30"/>
      <c r="L168" s="30"/>
      <c r="M168" s="30" t="s">
        <v>173</v>
      </c>
      <c r="N168" s="30" t="s">
        <v>463</v>
      </c>
      <c r="O168" s="30" t="s">
        <v>464</v>
      </c>
      <c r="P168" s="107">
        <v>121.3</v>
      </c>
      <c r="Q168" s="81" t="s">
        <v>122</v>
      </c>
      <c r="R168" s="81" t="s">
        <v>122</v>
      </c>
      <c r="S168" s="90">
        <v>48</v>
      </c>
      <c r="T168" s="74">
        <v>288</v>
      </c>
      <c r="U168" s="74">
        <v>418</v>
      </c>
      <c r="V168" s="19">
        <v>118.87793991071429</v>
      </c>
      <c r="W168" s="19">
        <v>25.172887159533076</v>
      </c>
      <c r="X168" s="19">
        <v>13314.32927</v>
      </c>
      <c r="Y168" s="19">
        <v>6469.4320000000007</v>
      </c>
      <c r="Z168" s="19">
        <v>4390.6108165904898</v>
      </c>
      <c r="AA168" s="19">
        <v>32219.851864382599</v>
      </c>
    </row>
    <row r="169" spans="1:27" s="20" customFormat="1" x14ac:dyDescent="0.35">
      <c r="A169" s="28" t="s">
        <v>31</v>
      </c>
      <c r="B169" s="29">
        <v>44420</v>
      </c>
      <c r="C169" s="30" t="s">
        <v>21</v>
      </c>
      <c r="D169" s="30" t="s">
        <v>23</v>
      </c>
      <c r="E169" s="30" t="s">
        <v>1749</v>
      </c>
      <c r="F169" s="30" t="s">
        <v>1471</v>
      </c>
      <c r="G169" s="30">
        <v>30</v>
      </c>
      <c r="H169" s="30"/>
      <c r="I169" s="30"/>
      <c r="J169" s="33" t="s">
        <v>128</v>
      </c>
      <c r="K169" s="30"/>
      <c r="L169" s="30"/>
      <c r="M169" s="30" t="s">
        <v>173</v>
      </c>
      <c r="N169" s="30" t="s">
        <v>465</v>
      </c>
      <c r="O169" s="30" t="s">
        <v>466</v>
      </c>
      <c r="P169" s="107">
        <v>47</v>
      </c>
      <c r="Q169" s="81" t="s">
        <v>122</v>
      </c>
      <c r="R169" s="81" t="s">
        <v>122</v>
      </c>
      <c r="S169" s="90">
        <v>7.2</v>
      </c>
      <c r="T169" s="74">
        <v>15</v>
      </c>
      <c r="U169" s="74">
        <v>17</v>
      </c>
      <c r="V169" s="19">
        <v>16.710484368932036</v>
      </c>
      <c r="W169" s="19">
        <v>4.5516381322957198</v>
      </c>
      <c r="X169" s="19">
        <v>1721.1798899999999</v>
      </c>
      <c r="Y169" s="19">
        <v>1169.771</v>
      </c>
      <c r="Z169" s="19">
        <v>30342.9649746418</v>
      </c>
      <c r="AA169" s="19">
        <v>40764.352802053101</v>
      </c>
    </row>
    <row r="170" spans="1:27" s="20" customFormat="1" x14ac:dyDescent="0.35">
      <c r="A170" s="28" t="s">
        <v>31</v>
      </c>
      <c r="B170" s="29">
        <v>44420</v>
      </c>
      <c r="C170" s="30" t="s">
        <v>25</v>
      </c>
      <c r="D170" s="30" t="s">
        <v>23</v>
      </c>
      <c r="E170" s="30" t="s">
        <v>1749</v>
      </c>
      <c r="F170" s="30" t="s">
        <v>1472</v>
      </c>
      <c r="G170" s="30">
        <v>45</v>
      </c>
      <c r="H170" s="30"/>
      <c r="I170" s="30"/>
      <c r="J170" s="33" t="s">
        <v>151</v>
      </c>
      <c r="K170" s="30"/>
      <c r="L170" s="30"/>
      <c r="M170" s="30" t="s">
        <v>173</v>
      </c>
      <c r="N170" s="30" t="s">
        <v>467</v>
      </c>
      <c r="O170" s="30" t="s">
        <v>468</v>
      </c>
      <c r="P170" s="107">
        <v>57.2</v>
      </c>
      <c r="Q170" s="81" t="s">
        <v>122</v>
      </c>
      <c r="R170" s="81" t="s">
        <v>122</v>
      </c>
      <c r="S170" s="90">
        <v>12.6</v>
      </c>
      <c r="T170" s="81" t="s">
        <v>122</v>
      </c>
      <c r="U170" s="74" t="s">
        <v>122</v>
      </c>
      <c r="V170" s="19">
        <v>20.505603786407768</v>
      </c>
      <c r="W170" s="19">
        <v>5.8006848249027243</v>
      </c>
      <c r="X170" s="19">
        <v>2112.07719</v>
      </c>
      <c r="Y170" s="19">
        <v>1490.7760000000001</v>
      </c>
      <c r="Z170" s="19">
        <v>20587.428344607601</v>
      </c>
      <c r="AA170" s="19">
        <v>24306.985412478702</v>
      </c>
    </row>
    <row r="171" spans="1:27" s="20" customFormat="1" x14ac:dyDescent="0.35">
      <c r="A171" s="28" t="s">
        <v>31</v>
      </c>
      <c r="B171" s="29">
        <v>44431</v>
      </c>
      <c r="C171" s="30" t="s">
        <v>21</v>
      </c>
      <c r="D171" s="30" t="s">
        <v>23</v>
      </c>
      <c r="E171" s="30" t="s">
        <v>1749</v>
      </c>
      <c r="F171" s="30" t="s">
        <v>1473</v>
      </c>
      <c r="G171" s="31">
        <v>10</v>
      </c>
      <c r="H171" s="31"/>
      <c r="I171" s="30"/>
      <c r="J171" s="33" t="s">
        <v>138</v>
      </c>
      <c r="K171" s="30"/>
      <c r="L171" s="30"/>
      <c r="M171" s="30" t="s">
        <v>173</v>
      </c>
      <c r="N171" s="31" t="s">
        <v>469</v>
      </c>
      <c r="O171" s="31" t="s">
        <v>470</v>
      </c>
      <c r="P171" s="107">
        <v>24.1</v>
      </c>
      <c r="Q171" s="81" t="s">
        <v>122</v>
      </c>
      <c r="R171" s="81" t="s">
        <v>122</v>
      </c>
      <c r="S171" s="90">
        <v>2.4</v>
      </c>
      <c r="T171" s="74">
        <v>51</v>
      </c>
      <c r="U171" s="74">
        <v>51</v>
      </c>
      <c r="V171" s="19">
        <v>1.1973863541666667</v>
      </c>
      <c r="W171" s="19">
        <v>0.35102217898832683</v>
      </c>
      <c r="X171" s="19">
        <v>114.94909</v>
      </c>
      <c r="Y171" s="19">
        <v>90.212699999999998</v>
      </c>
      <c r="Z171" s="19">
        <v>12210.6268592179</v>
      </c>
      <c r="AA171" s="19" t="s">
        <v>122</v>
      </c>
    </row>
    <row r="172" spans="1:27" s="20" customFormat="1" x14ac:dyDescent="0.35">
      <c r="A172" s="28" t="s">
        <v>31</v>
      </c>
      <c r="B172" s="29">
        <v>44433</v>
      </c>
      <c r="C172" s="30" t="s">
        <v>25</v>
      </c>
      <c r="D172" s="30" t="s">
        <v>23</v>
      </c>
      <c r="E172" s="30" t="s">
        <v>1749</v>
      </c>
      <c r="F172" s="30" t="s">
        <v>1474</v>
      </c>
      <c r="G172" s="31">
        <v>15</v>
      </c>
      <c r="H172" s="31"/>
      <c r="I172" s="30"/>
      <c r="J172" s="33" t="s">
        <v>153</v>
      </c>
      <c r="K172" s="30"/>
      <c r="L172" s="30"/>
      <c r="M172" s="30" t="s">
        <v>173</v>
      </c>
      <c r="N172" s="31" t="s">
        <v>471</v>
      </c>
      <c r="O172" s="31" t="s">
        <v>472</v>
      </c>
      <c r="P172" s="107">
        <v>111.4</v>
      </c>
      <c r="Q172" s="81" t="s">
        <v>122</v>
      </c>
      <c r="R172" s="81" t="s">
        <v>122</v>
      </c>
      <c r="S172" s="90">
        <v>37.4</v>
      </c>
      <c r="T172" s="81" t="s">
        <v>122</v>
      </c>
      <c r="U172" s="74" t="s">
        <v>122</v>
      </c>
      <c r="V172" s="19">
        <v>26.449157340425529</v>
      </c>
      <c r="W172" s="19">
        <v>44.793412451361874</v>
      </c>
      <c r="X172" s="19">
        <v>2486.2207899999999</v>
      </c>
      <c r="Y172" s="19">
        <v>11511.907000000001</v>
      </c>
      <c r="Z172" s="19">
        <v>988.29822702181696</v>
      </c>
      <c r="AA172" s="19" t="s">
        <v>122</v>
      </c>
    </row>
    <row r="173" spans="1:27" s="20" customFormat="1" x14ac:dyDescent="0.35">
      <c r="A173" s="28" t="s">
        <v>31</v>
      </c>
      <c r="B173" s="29">
        <v>44456</v>
      </c>
      <c r="C173" s="30" t="s">
        <v>21</v>
      </c>
      <c r="D173" s="30" t="s">
        <v>22</v>
      </c>
      <c r="E173" s="31"/>
      <c r="F173" s="30" t="s">
        <v>1475</v>
      </c>
      <c r="G173" s="31">
        <v>55</v>
      </c>
      <c r="H173" s="31"/>
      <c r="I173" s="30"/>
      <c r="J173" s="33" t="s">
        <v>154</v>
      </c>
      <c r="K173" s="30"/>
      <c r="L173" s="30"/>
      <c r="M173" s="30" t="s">
        <v>173</v>
      </c>
      <c r="N173" s="31" t="s">
        <v>473</v>
      </c>
      <c r="O173" s="31" t="s">
        <v>474</v>
      </c>
      <c r="P173" s="107">
        <v>6080</v>
      </c>
      <c r="Q173" s="81" t="s">
        <v>122</v>
      </c>
      <c r="R173" s="81" t="s">
        <v>122</v>
      </c>
      <c r="S173" s="90">
        <v>1540.3</v>
      </c>
      <c r="T173" s="81" t="s">
        <v>122</v>
      </c>
      <c r="U173" s="74" t="s">
        <v>122</v>
      </c>
      <c r="V173" s="19">
        <v>5437.5898409090914</v>
      </c>
      <c r="W173" s="19">
        <v>1299.6108949416343</v>
      </c>
      <c r="X173" s="19">
        <v>418694.41775000002</v>
      </c>
      <c r="Y173" s="19">
        <v>334000</v>
      </c>
      <c r="Z173" s="19">
        <v>2827295</v>
      </c>
      <c r="AA173" s="19">
        <v>4109102</v>
      </c>
    </row>
    <row r="174" spans="1:27" s="20" customFormat="1" x14ac:dyDescent="0.35">
      <c r="A174" s="28" t="s">
        <v>31</v>
      </c>
      <c r="B174" s="29">
        <v>44459</v>
      </c>
      <c r="C174" s="30" t="s">
        <v>21</v>
      </c>
      <c r="D174" s="30" t="s">
        <v>23</v>
      </c>
      <c r="E174" s="30" t="s">
        <v>1749</v>
      </c>
      <c r="F174" s="30" t="s">
        <v>1476</v>
      </c>
      <c r="G174" s="31">
        <v>50</v>
      </c>
      <c r="H174" s="31"/>
      <c r="I174" s="30"/>
      <c r="J174" s="33" t="s">
        <v>136</v>
      </c>
      <c r="K174" s="30"/>
      <c r="L174" s="30"/>
      <c r="M174" s="30" t="s">
        <v>173</v>
      </c>
      <c r="N174" s="31" t="s">
        <v>475</v>
      </c>
      <c r="O174" s="31" t="s">
        <v>476</v>
      </c>
      <c r="P174" s="107">
        <v>97.3</v>
      </c>
      <c r="Q174" s="81" t="s">
        <v>122</v>
      </c>
      <c r="R174" s="81" t="s">
        <v>122</v>
      </c>
      <c r="S174" s="90">
        <v>11.6</v>
      </c>
      <c r="T174" s="81" t="s">
        <v>122</v>
      </c>
      <c r="U174" s="74" t="s">
        <v>122</v>
      </c>
      <c r="V174" s="19">
        <v>154.94351500000002</v>
      </c>
      <c r="W174" s="19">
        <v>221.73394941634243</v>
      </c>
      <c r="X174" s="19">
        <v>11775.70714</v>
      </c>
      <c r="Y174" s="19">
        <v>56985.625</v>
      </c>
      <c r="Z174" s="19">
        <v>1258800.3344745999</v>
      </c>
      <c r="AA174" s="19">
        <v>1537384.8456154</v>
      </c>
    </row>
    <row r="175" spans="1:27" s="20" customFormat="1" x14ac:dyDescent="0.35">
      <c r="A175" s="28" t="s">
        <v>31</v>
      </c>
      <c r="B175" s="29">
        <v>44462</v>
      </c>
      <c r="C175" s="30" t="s">
        <v>21</v>
      </c>
      <c r="D175" s="30" t="s">
        <v>23</v>
      </c>
      <c r="E175" s="31"/>
      <c r="F175" s="30" t="s">
        <v>1477</v>
      </c>
      <c r="G175" s="31">
        <v>60</v>
      </c>
      <c r="H175" s="31"/>
      <c r="I175" s="30"/>
      <c r="J175" s="33" t="s">
        <v>130</v>
      </c>
      <c r="K175" s="30"/>
      <c r="L175" s="30"/>
      <c r="M175" s="30" t="s">
        <v>173</v>
      </c>
      <c r="N175" s="31" t="s">
        <v>477</v>
      </c>
      <c r="O175" s="31" t="s">
        <v>478</v>
      </c>
      <c r="P175" s="107">
        <v>62</v>
      </c>
      <c r="Q175" s="81" t="s">
        <v>122</v>
      </c>
      <c r="R175" s="81" t="s">
        <v>122</v>
      </c>
      <c r="S175" s="90">
        <v>12</v>
      </c>
      <c r="T175" s="81" t="s">
        <v>122</v>
      </c>
      <c r="U175" s="74" t="s">
        <v>122</v>
      </c>
      <c r="V175" s="19">
        <v>21.990057808219177</v>
      </c>
      <c r="W175" s="19">
        <v>55.578245136186773</v>
      </c>
      <c r="X175" s="19">
        <v>1605.27422</v>
      </c>
      <c r="Y175" s="19">
        <v>14283.609</v>
      </c>
      <c r="Z175" s="19" t="s">
        <v>122</v>
      </c>
      <c r="AA175" s="19">
        <v>0</v>
      </c>
    </row>
    <row r="176" spans="1:27" s="20" customFormat="1" x14ac:dyDescent="0.35">
      <c r="A176" s="28" t="s">
        <v>31</v>
      </c>
      <c r="B176" s="29">
        <v>44462</v>
      </c>
      <c r="C176" s="30" t="s">
        <v>21</v>
      </c>
      <c r="D176" s="30" t="s">
        <v>22</v>
      </c>
      <c r="E176" s="31"/>
      <c r="F176" s="30" t="s">
        <v>1478</v>
      </c>
      <c r="G176" s="31">
        <v>10</v>
      </c>
      <c r="H176" s="31"/>
      <c r="I176" s="30"/>
      <c r="J176" s="33" t="s">
        <v>138</v>
      </c>
      <c r="K176" s="30"/>
      <c r="L176" s="30"/>
      <c r="M176" s="30" t="s">
        <v>173</v>
      </c>
      <c r="N176" s="31" t="s">
        <v>479</v>
      </c>
      <c r="O176" s="31" t="s">
        <v>480</v>
      </c>
      <c r="P176" s="107">
        <v>1829.5</v>
      </c>
      <c r="Q176" s="81" t="s">
        <v>122</v>
      </c>
      <c r="R176" s="81" t="s">
        <v>122</v>
      </c>
      <c r="S176" s="90">
        <v>365.9</v>
      </c>
      <c r="T176" s="74">
        <v>2375</v>
      </c>
      <c r="U176" s="74">
        <v>1922</v>
      </c>
      <c r="V176" s="19">
        <v>1573.4512457534247</v>
      </c>
      <c r="W176" s="19">
        <v>185.04720233463036</v>
      </c>
      <c r="X176" s="19">
        <v>114861.94094</v>
      </c>
      <c r="Y176" s="19">
        <v>47557.131000000001</v>
      </c>
      <c r="Z176" s="19">
        <v>2483425</v>
      </c>
      <c r="AA176" s="19">
        <v>3404000</v>
      </c>
    </row>
    <row r="177" spans="1:32" s="20" customFormat="1" x14ac:dyDescent="0.35">
      <c r="A177" s="28" t="s">
        <v>31</v>
      </c>
      <c r="B177" s="29">
        <v>44463</v>
      </c>
      <c r="C177" s="30" t="s">
        <v>25</v>
      </c>
      <c r="D177" s="30" t="s">
        <v>22</v>
      </c>
      <c r="E177" s="30" t="s">
        <v>1749</v>
      </c>
      <c r="F177" s="30" t="s">
        <v>1479</v>
      </c>
      <c r="G177" s="31">
        <v>50</v>
      </c>
      <c r="H177" s="31"/>
      <c r="I177" s="30"/>
      <c r="J177" s="33" t="s">
        <v>136</v>
      </c>
      <c r="K177" s="30"/>
      <c r="L177" s="30"/>
      <c r="M177" s="30" t="s">
        <v>173</v>
      </c>
      <c r="N177" s="31" t="s">
        <v>481</v>
      </c>
      <c r="O177" s="31" t="s">
        <v>482</v>
      </c>
      <c r="P177" s="107">
        <v>3300</v>
      </c>
      <c r="Q177" s="81" t="s">
        <v>122</v>
      </c>
      <c r="R177" s="81" t="s">
        <v>122</v>
      </c>
      <c r="S177" s="90">
        <v>660</v>
      </c>
      <c r="T177" s="74">
        <v>69000</v>
      </c>
      <c r="U177" s="74">
        <v>82000</v>
      </c>
      <c r="V177" s="19">
        <v>2574.1452311111111</v>
      </c>
      <c r="W177" s="19">
        <v>529.18287937743196</v>
      </c>
      <c r="X177" s="19">
        <v>185338.45663999999</v>
      </c>
      <c r="Y177" s="19">
        <v>136000</v>
      </c>
      <c r="Z177" s="19">
        <v>1811000</v>
      </c>
      <c r="AA177" s="19">
        <v>2100000</v>
      </c>
    </row>
    <row r="178" spans="1:32" s="20" customFormat="1" x14ac:dyDescent="0.35">
      <c r="A178" s="28" t="s">
        <v>31</v>
      </c>
      <c r="B178" s="29">
        <v>44463</v>
      </c>
      <c r="C178" s="30" t="s">
        <v>21</v>
      </c>
      <c r="D178" s="30" t="s">
        <v>22</v>
      </c>
      <c r="E178" s="31"/>
      <c r="F178" s="30" t="s">
        <v>1480</v>
      </c>
      <c r="G178" s="31">
        <v>30</v>
      </c>
      <c r="H178" s="31"/>
      <c r="I178" s="30"/>
      <c r="J178" s="33" t="s">
        <v>128</v>
      </c>
      <c r="K178" s="30"/>
      <c r="L178" s="30"/>
      <c r="M178" s="30" t="s">
        <v>173</v>
      </c>
      <c r="N178" s="31" t="s">
        <v>483</v>
      </c>
      <c r="O178" s="31" t="s">
        <v>484</v>
      </c>
      <c r="P178" s="107">
        <v>4130</v>
      </c>
      <c r="Q178" s="81" t="s">
        <v>122</v>
      </c>
      <c r="R178" s="81" t="s">
        <v>122</v>
      </c>
      <c r="S178" s="90">
        <v>550</v>
      </c>
      <c r="T178" s="74">
        <v>163</v>
      </c>
      <c r="U178" s="74">
        <v>200</v>
      </c>
      <c r="V178" s="19">
        <v>3920.2627822222221</v>
      </c>
      <c r="W178" s="19">
        <v>1182.8793774319065</v>
      </c>
      <c r="X178" s="19">
        <v>282258.92031999998</v>
      </c>
      <c r="Y178" s="19">
        <v>304000</v>
      </c>
      <c r="Z178" s="19">
        <v>180611</v>
      </c>
      <c r="AA178" s="19">
        <v>214154</v>
      </c>
    </row>
    <row r="179" spans="1:32" s="20" customFormat="1" x14ac:dyDescent="0.35">
      <c r="A179" s="28" t="s">
        <v>31</v>
      </c>
      <c r="B179" s="29">
        <v>44469</v>
      </c>
      <c r="C179" s="30" t="s">
        <v>21</v>
      </c>
      <c r="D179" s="30" t="s">
        <v>23</v>
      </c>
      <c r="E179" s="30" t="s">
        <v>1749</v>
      </c>
      <c r="F179" s="30" t="s">
        <v>1481</v>
      </c>
      <c r="G179" s="31">
        <v>65</v>
      </c>
      <c r="H179" s="31"/>
      <c r="I179" s="30"/>
      <c r="J179" s="33" t="s">
        <v>150</v>
      </c>
      <c r="K179" s="30"/>
      <c r="L179" s="30"/>
      <c r="M179" s="30" t="s">
        <v>173</v>
      </c>
      <c r="N179" s="31" t="s">
        <v>485</v>
      </c>
      <c r="O179" s="31" t="s">
        <v>486</v>
      </c>
      <c r="P179" s="107">
        <v>195.3</v>
      </c>
      <c r="Q179" s="81" t="s">
        <v>122</v>
      </c>
      <c r="R179" s="81" t="s">
        <v>122</v>
      </c>
      <c r="S179" s="90">
        <v>42.8</v>
      </c>
      <c r="T179" s="81" t="s">
        <v>122</v>
      </c>
      <c r="U179" s="74" t="s">
        <v>122</v>
      </c>
      <c r="V179" s="19">
        <v>239.52945426470589</v>
      </c>
      <c r="W179" s="19">
        <v>35.070217898832681</v>
      </c>
      <c r="X179" s="19">
        <v>16288.00289</v>
      </c>
      <c r="Y179" s="19">
        <v>9013.0459999999985</v>
      </c>
      <c r="Z179" s="19">
        <v>922.21210754295498</v>
      </c>
      <c r="AA179" s="19">
        <v>981.95279239454305</v>
      </c>
    </row>
    <row r="180" spans="1:32" s="20" customFormat="1" x14ac:dyDescent="0.35">
      <c r="A180" s="28" t="s">
        <v>31</v>
      </c>
      <c r="B180" s="29">
        <v>44470</v>
      </c>
      <c r="C180" s="30" t="s">
        <v>21</v>
      </c>
      <c r="D180" s="30" t="s">
        <v>23</v>
      </c>
      <c r="E180" s="31"/>
      <c r="F180" s="30" t="s">
        <v>1482</v>
      </c>
      <c r="G180" s="31">
        <v>55</v>
      </c>
      <c r="H180" s="31"/>
      <c r="I180" s="30"/>
      <c r="J180" s="33" t="s">
        <v>155</v>
      </c>
      <c r="K180" s="30"/>
      <c r="L180" s="30"/>
      <c r="M180" s="30" t="s">
        <v>173</v>
      </c>
      <c r="N180" s="31" t="s">
        <v>487</v>
      </c>
      <c r="O180" s="31" t="s">
        <v>488</v>
      </c>
      <c r="P180" s="107">
        <v>206.6</v>
      </c>
      <c r="Q180" s="81" t="s">
        <v>122</v>
      </c>
      <c r="R180" s="81" t="s">
        <v>122</v>
      </c>
      <c r="S180" s="90">
        <v>66.5</v>
      </c>
      <c r="T180" s="81" t="s">
        <v>122</v>
      </c>
      <c r="U180" s="74" t="s">
        <v>122</v>
      </c>
      <c r="V180" s="19">
        <v>101.59166782608695</v>
      </c>
      <c r="W180" s="19">
        <v>21.322984435797665</v>
      </c>
      <c r="X180" s="19">
        <v>7009.8250799999996</v>
      </c>
      <c r="Y180" s="19">
        <v>5480.0069999999996</v>
      </c>
      <c r="Z180" s="19">
        <v>3036</v>
      </c>
      <c r="AA180" s="19">
        <v>3456</v>
      </c>
    </row>
    <row r="181" spans="1:32" s="20" customFormat="1" x14ac:dyDescent="0.35">
      <c r="A181" s="28" t="s">
        <v>31</v>
      </c>
      <c r="B181" s="29">
        <v>44473</v>
      </c>
      <c r="C181" s="30" t="s">
        <v>21</v>
      </c>
      <c r="D181" s="30" t="s">
        <v>23</v>
      </c>
      <c r="E181" s="31"/>
      <c r="F181" s="30" t="s">
        <v>1483</v>
      </c>
      <c r="G181" s="31">
        <v>60</v>
      </c>
      <c r="H181" s="31"/>
      <c r="I181" s="30"/>
      <c r="J181" s="33" t="s">
        <v>156</v>
      </c>
      <c r="K181" s="30"/>
      <c r="L181" s="30"/>
      <c r="M181" s="30" t="s">
        <v>173</v>
      </c>
      <c r="N181" s="31" t="s">
        <v>489</v>
      </c>
      <c r="O181" s="31" t="s">
        <v>490</v>
      </c>
      <c r="P181" s="107">
        <v>97.7</v>
      </c>
      <c r="Q181" s="81" t="s">
        <v>122</v>
      </c>
      <c r="R181" s="81" t="s">
        <v>122</v>
      </c>
      <c r="S181" s="90">
        <v>25.3</v>
      </c>
      <c r="T181" s="81" t="s">
        <v>122</v>
      </c>
      <c r="U181" s="74" t="s">
        <v>122</v>
      </c>
      <c r="V181" s="19">
        <v>128.13772602941177</v>
      </c>
      <c r="W181" s="19">
        <v>37.414455252918287</v>
      </c>
      <c r="X181" s="19">
        <v>8713.3653699999995</v>
      </c>
      <c r="Y181" s="19">
        <v>9615.5149999999994</v>
      </c>
      <c r="Z181" s="19">
        <v>9428.26</v>
      </c>
      <c r="AA181" s="19">
        <v>29828.626</v>
      </c>
      <c r="AB181" s="25"/>
      <c r="AC181" s="26"/>
      <c r="AD181" s="24"/>
      <c r="AE181" s="24"/>
      <c r="AF181" s="24"/>
    </row>
    <row r="182" spans="1:32" s="20" customFormat="1" x14ac:dyDescent="0.35">
      <c r="A182" s="28" t="s">
        <v>31</v>
      </c>
      <c r="B182" s="29">
        <v>44476</v>
      </c>
      <c r="C182" s="30" t="s">
        <v>25</v>
      </c>
      <c r="D182" s="30" t="s">
        <v>22</v>
      </c>
      <c r="E182" s="30" t="s">
        <v>1749</v>
      </c>
      <c r="F182" s="30" t="s">
        <v>1484</v>
      </c>
      <c r="G182" s="31">
        <v>30</v>
      </c>
      <c r="H182" s="31"/>
      <c r="I182" s="30"/>
      <c r="J182" s="33" t="s">
        <v>157</v>
      </c>
      <c r="K182" s="30"/>
      <c r="L182" s="30"/>
      <c r="M182" s="30" t="s">
        <v>173</v>
      </c>
      <c r="N182" s="31" t="s">
        <v>491</v>
      </c>
      <c r="O182" s="31" t="s">
        <v>492</v>
      </c>
      <c r="P182" s="107">
        <v>152.9</v>
      </c>
      <c r="Q182" s="81" t="s">
        <v>122</v>
      </c>
      <c r="R182" s="81" t="s">
        <v>122</v>
      </c>
      <c r="S182" s="90">
        <v>147</v>
      </c>
      <c r="T182" s="81" t="s">
        <v>122</v>
      </c>
      <c r="U182" s="74" t="s">
        <v>122</v>
      </c>
      <c r="V182" s="19">
        <v>144.87689015873016</v>
      </c>
      <c r="W182" s="19">
        <v>23.585926070038909</v>
      </c>
      <c r="X182" s="19">
        <v>9127.2440800000004</v>
      </c>
      <c r="Y182" s="19">
        <v>6061.5829999999996</v>
      </c>
      <c r="Z182" s="19">
        <v>4.16321182608604</v>
      </c>
      <c r="AA182" s="19">
        <v>1387.4906904776101</v>
      </c>
      <c r="AB182" s="25"/>
      <c r="AC182" s="27"/>
    </row>
    <row r="183" spans="1:32" s="20" customFormat="1" x14ac:dyDescent="0.35">
      <c r="A183" s="28" t="s">
        <v>31</v>
      </c>
      <c r="B183" s="29">
        <v>44484</v>
      </c>
      <c r="C183" s="30" t="s">
        <v>21</v>
      </c>
      <c r="D183" s="30" t="s">
        <v>23</v>
      </c>
      <c r="E183" s="31"/>
      <c r="F183" s="30" t="s">
        <v>1485</v>
      </c>
      <c r="G183" s="31">
        <v>30</v>
      </c>
      <c r="H183" s="31"/>
      <c r="I183" s="30"/>
      <c r="J183" s="33" t="s">
        <v>157</v>
      </c>
      <c r="K183" s="30"/>
      <c r="L183" s="30"/>
      <c r="M183" s="30" t="s">
        <v>173</v>
      </c>
      <c r="N183" s="31" t="s">
        <v>493</v>
      </c>
      <c r="O183" s="31" t="s">
        <v>494</v>
      </c>
      <c r="P183" s="107">
        <v>32.1</v>
      </c>
      <c r="Q183" s="81" t="s">
        <v>122</v>
      </c>
      <c r="R183" s="81" t="s">
        <v>122</v>
      </c>
      <c r="S183" s="90">
        <v>7.4</v>
      </c>
      <c r="T183" s="74">
        <v>21</v>
      </c>
      <c r="U183" s="74" t="s">
        <v>122</v>
      </c>
      <c r="V183" s="19">
        <v>16.276645423728812</v>
      </c>
      <c r="W183" s="19">
        <v>4.7123929961089495</v>
      </c>
      <c r="X183" s="19">
        <v>960.32208000000003</v>
      </c>
      <c r="Y183" s="19">
        <v>1211.085</v>
      </c>
      <c r="Z183" s="19">
        <v>8160.61</v>
      </c>
      <c r="AA183" s="19">
        <v>9800</v>
      </c>
      <c r="AB183" s="1"/>
      <c r="AC183" s="1"/>
      <c r="AD183" s="1"/>
      <c r="AE183" s="1"/>
      <c r="AF183" s="1"/>
    </row>
    <row r="184" spans="1:32" s="20" customFormat="1" x14ac:dyDescent="0.35">
      <c r="A184" s="28" t="s">
        <v>31</v>
      </c>
      <c r="B184" s="29">
        <v>44484</v>
      </c>
      <c r="C184" s="30" t="s">
        <v>21</v>
      </c>
      <c r="D184" s="30" t="s">
        <v>22</v>
      </c>
      <c r="E184" s="31"/>
      <c r="F184" s="30" t="s">
        <v>1486</v>
      </c>
      <c r="G184" s="31">
        <v>10</v>
      </c>
      <c r="H184" s="31"/>
      <c r="I184" s="30"/>
      <c r="J184" s="33" t="s">
        <v>158</v>
      </c>
      <c r="K184" s="30"/>
      <c r="L184" s="30"/>
      <c r="M184" s="30" t="s">
        <v>173</v>
      </c>
      <c r="N184" s="31" t="s">
        <v>55</v>
      </c>
      <c r="O184" s="31" t="s">
        <v>495</v>
      </c>
      <c r="P184" s="107">
        <v>3487.9</v>
      </c>
      <c r="Q184" s="81" t="s">
        <v>122</v>
      </c>
      <c r="R184" s="81" t="s">
        <v>122</v>
      </c>
      <c r="S184" s="90">
        <v>400</v>
      </c>
      <c r="T184" s="81" t="s">
        <v>122</v>
      </c>
      <c r="U184" s="74" t="s">
        <v>122</v>
      </c>
      <c r="V184" s="19">
        <v>4459.8797063157899</v>
      </c>
      <c r="W184" s="19">
        <v>2287.9377431906614</v>
      </c>
      <c r="X184" s="19">
        <v>254213.14326000001</v>
      </c>
      <c r="Y184" s="19">
        <v>588000</v>
      </c>
      <c r="Z184" s="19">
        <v>632116</v>
      </c>
      <c r="AA184" s="19">
        <v>826244</v>
      </c>
      <c r="AB184" s="1"/>
      <c r="AC184" s="1"/>
      <c r="AD184" s="1"/>
      <c r="AE184" s="1"/>
      <c r="AF184" s="1"/>
    </row>
    <row r="185" spans="1:32" s="20" customFormat="1" x14ac:dyDescent="0.35">
      <c r="A185" s="28" t="s">
        <v>31</v>
      </c>
      <c r="B185" s="29">
        <v>44489</v>
      </c>
      <c r="C185" s="30" t="s">
        <v>25</v>
      </c>
      <c r="D185" s="30" t="s">
        <v>22</v>
      </c>
      <c r="E185" s="31"/>
      <c r="F185" s="30" t="s">
        <v>1487</v>
      </c>
      <c r="G185" s="31">
        <v>50</v>
      </c>
      <c r="H185" s="31"/>
      <c r="I185" s="30"/>
      <c r="J185" s="33" t="s">
        <v>159</v>
      </c>
      <c r="K185" s="30"/>
      <c r="L185" s="30"/>
      <c r="M185" s="30" t="s">
        <v>173</v>
      </c>
      <c r="N185" s="31" t="s">
        <v>496</v>
      </c>
      <c r="O185" s="31" t="s">
        <v>497</v>
      </c>
      <c r="P185" s="107">
        <v>10908.3</v>
      </c>
      <c r="Q185" s="81" t="s">
        <v>122</v>
      </c>
      <c r="R185" s="81" t="s">
        <v>122</v>
      </c>
      <c r="S185" s="90">
        <v>1846.9</v>
      </c>
      <c r="T185" s="74">
        <v>585</v>
      </c>
      <c r="U185" s="74">
        <v>873</v>
      </c>
      <c r="V185" s="19">
        <v>55885.714779629634</v>
      </c>
      <c r="W185" s="19">
        <v>8171.206225680934</v>
      </c>
      <c r="X185" s="19">
        <v>3017828.5981000001</v>
      </c>
      <c r="Y185" s="19">
        <v>2100000</v>
      </c>
      <c r="Z185" s="19">
        <v>275638.96298743901</v>
      </c>
      <c r="AA185" s="19">
        <v>556626.34778419801</v>
      </c>
      <c r="AB185" s="1"/>
      <c r="AC185" s="1"/>
      <c r="AD185" s="1"/>
      <c r="AE185" s="1"/>
      <c r="AF185" s="1"/>
    </row>
    <row r="186" spans="1:32" s="20" customFormat="1" x14ac:dyDescent="0.35">
      <c r="A186" s="28" t="s">
        <v>31</v>
      </c>
      <c r="B186" s="29">
        <v>44490</v>
      </c>
      <c r="C186" s="30" t="s">
        <v>21</v>
      </c>
      <c r="D186" s="30" t="s">
        <v>22</v>
      </c>
      <c r="E186" s="31"/>
      <c r="F186" s="30" t="s">
        <v>1488</v>
      </c>
      <c r="G186" s="31">
        <v>20</v>
      </c>
      <c r="H186" s="31"/>
      <c r="I186" s="30"/>
      <c r="J186" s="33" t="s">
        <v>160</v>
      </c>
      <c r="K186" s="30"/>
      <c r="L186" s="30"/>
      <c r="M186" s="30" t="s">
        <v>173</v>
      </c>
      <c r="N186" s="31" t="s">
        <v>498</v>
      </c>
      <c r="O186" s="31" t="s">
        <v>499</v>
      </c>
      <c r="P186" s="107">
        <v>380</v>
      </c>
      <c r="Q186" s="81" t="s">
        <v>122</v>
      </c>
      <c r="R186" s="81" t="s">
        <v>122</v>
      </c>
      <c r="S186" s="90">
        <v>75.2</v>
      </c>
      <c r="T186" s="74">
        <v>76</v>
      </c>
      <c r="U186" s="74" t="s">
        <v>122</v>
      </c>
      <c r="V186" s="19">
        <v>270.22356905660376</v>
      </c>
      <c r="W186" s="19">
        <v>51.134910505836579</v>
      </c>
      <c r="X186" s="19">
        <v>14321.84916</v>
      </c>
      <c r="Y186" s="19">
        <v>13141.672</v>
      </c>
      <c r="Z186" s="19">
        <v>0</v>
      </c>
      <c r="AA186" s="19">
        <v>0</v>
      </c>
      <c r="AB186" s="1"/>
      <c r="AC186" s="1"/>
      <c r="AD186" s="1"/>
      <c r="AE186" s="1"/>
      <c r="AF186" s="1"/>
    </row>
    <row r="187" spans="1:32" s="20" customFormat="1" x14ac:dyDescent="0.35">
      <c r="A187" s="28" t="s">
        <v>31</v>
      </c>
      <c r="B187" s="29">
        <v>44491</v>
      </c>
      <c r="C187" s="30" t="s">
        <v>21</v>
      </c>
      <c r="D187" s="30" t="s">
        <v>22</v>
      </c>
      <c r="E187" s="31"/>
      <c r="F187" s="30" t="s">
        <v>1489</v>
      </c>
      <c r="G187" s="31">
        <v>50</v>
      </c>
      <c r="H187" s="31"/>
      <c r="I187" s="30"/>
      <c r="J187" s="33" t="s">
        <v>159</v>
      </c>
      <c r="K187" s="30"/>
      <c r="L187" s="30"/>
      <c r="M187" s="30" t="s">
        <v>173</v>
      </c>
      <c r="N187" s="31" t="s">
        <v>500</v>
      </c>
      <c r="O187" s="31" t="s">
        <v>501</v>
      </c>
      <c r="P187" s="107">
        <v>1335</v>
      </c>
      <c r="Q187" s="81" t="s">
        <v>122</v>
      </c>
      <c r="R187" s="81" t="s">
        <v>122</v>
      </c>
      <c r="S187" s="90">
        <v>300</v>
      </c>
      <c r="T187" s="74">
        <v>339</v>
      </c>
      <c r="U187" s="74">
        <v>339</v>
      </c>
      <c r="V187" s="19">
        <v>2266.4354846153847</v>
      </c>
      <c r="W187" s="19">
        <v>1428.0155642023346</v>
      </c>
      <c r="X187" s="19">
        <v>117854.6452</v>
      </c>
      <c r="Y187" s="19">
        <v>367000</v>
      </c>
      <c r="Z187" s="19">
        <v>24265</v>
      </c>
      <c r="AA187" s="19" t="s">
        <v>122</v>
      </c>
      <c r="AB187" s="1"/>
      <c r="AC187" s="1"/>
      <c r="AD187" s="1"/>
      <c r="AE187" s="1"/>
      <c r="AF187" s="1"/>
    </row>
    <row r="188" spans="1:32" s="20" customFormat="1" x14ac:dyDescent="0.35">
      <c r="A188" s="28" t="s">
        <v>31</v>
      </c>
      <c r="B188" s="29">
        <v>44496</v>
      </c>
      <c r="C188" s="30" t="s">
        <v>21</v>
      </c>
      <c r="D188" s="30" t="s">
        <v>22</v>
      </c>
      <c r="E188" s="31"/>
      <c r="F188" s="30" t="s">
        <v>1490</v>
      </c>
      <c r="G188" s="31">
        <v>60</v>
      </c>
      <c r="H188" s="31"/>
      <c r="I188" s="30"/>
      <c r="J188" s="33" t="s">
        <v>156</v>
      </c>
      <c r="K188" s="30"/>
      <c r="L188" s="30"/>
      <c r="M188" s="30" t="s">
        <v>173</v>
      </c>
      <c r="N188" s="31" t="s">
        <v>502</v>
      </c>
      <c r="O188" s="31" t="s">
        <v>503</v>
      </c>
      <c r="P188" s="107">
        <v>448.8</v>
      </c>
      <c r="Q188" s="81" t="s">
        <v>122</v>
      </c>
      <c r="R188" s="81" t="s">
        <v>122</v>
      </c>
      <c r="S188" s="90">
        <v>110.1</v>
      </c>
      <c r="T188" s="74">
        <v>79</v>
      </c>
      <c r="U188" s="74">
        <v>112</v>
      </c>
      <c r="V188" s="19">
        <v>615.10512857142862</v>
      </c>
      <c r="W188" s="19">
        <v>232.54079377431907</v>
      </c>
      <c r="X188" s="19">
        <v>30140.151300000001</v>
      </c>
      <c r="Y188" s="19">
        <v>59762.984000000004</v>
      </c>
      <c r="Z188" s="19">
        <v>12261</v>
      </c>
      <c r="AA188" s="19">
        <v>19159</v>
      </c>
      <c r="AB188" s="1"/>
      <c r="AC188" s="1"/>
      <c r="AD188" s="1"/>
      <c r="AE188" s="1"/>
      <c r="AF188" s="1"/>
    </row>
    <row r="189" spans="1:32" s="20" customFormat="1" x14ac:dyDescent="0.35">
      <c r="A189" s="28" t="s">
        <v>31</v>
      </c>
      <c r="B189" s="29">
        <v>44488</v>
      </c>
      <c r="C189" s="30" t="s">
        <v>21</v>
      </c>
      <c r="D189" s="30" t="s">
        <v>23</v>
      </c>
      <c r="E189" s="31"/>
      <c r="F189" s="30" t="s">
        <v>1491</v>
      </c>
      <c r="G189" s="31">
        <v>40</v>
      </c>
      <c r="H189" s="31"/>
      <c r="I189" s="30"/>
      <c r="J189" s="33" t="s">
        <v>161</v>
      </c>
      <c r="K189" s="30"/>
      <c r="L189" s="30"/>
      <c r="M189" s="30" t="s">
        <v>173</v>
      </c>
      <c r="N189" s="31" t="s">
        <v>504</v>
      </c>
      <c r="O189" s="31" t="s">
        <v>505</v>
      </c>
      <c r="P189" s="107">
        <v>11.1</v>
      </c>
      <c r="Q189" s="81" t="s">
        <v>122</v>
      </c>
      <c r="R189" s="81" t="s">
        <v>122</v>
      </c>
      <c r="S189" s="90">
        <v>3</v>
      </c>
      <c r="T189" s="81" t="s">
        <v>122</v>
      </c>
      <c r="U189" s="74" t="s">
        <v>122</v>
      </c>
      <c r="V189" s="19">
        <v>281.44999038461538</v>
      </c>
      <c r="W189" s="19">
        <v>25.6809453125</v>
      </c>
      <c r="X189" s="19">
        <v>14635.3995</v>
      </c>
      <c r="Y189" s="19">
        <v>6574.3220000000001</v>
      </c>
      <c r="Z189" s="19">
        <v>3991.991</v>
      </c>
      <c r="AA189" s="19">
        <v>27102.637999999999</v>
      </c>
      <c r="AB189" s="1"/>
      <c r="AC189" s="1"/>
      <c r="AD189" s="1"/>
      <c r="AE189" s="1"/>
      <c r="AF189" s="1"/>
    </row>
    <row r="190" spans="1:32" s="20" customFormat="1" x14ac:dyDescent="0.35">
      <c r="A190" s="28" t="s">
        <v>31</v>
      </c>
      <c r="B190" s="29">
        <v>44490</v>
      </c>
      <c r="C190" s="30" t="s">
        <v>21</v>
      </c>
      <c r="D190" s="30" t="s">
        <v>23</v>
      </c>
      <c r="E190" s="31"/>
      <c r="F190" s="30" t="s">
        <v>1492</v>
      </c>
      <c r="G190" s="31">
        <v>30</v>
      </c>
      <c r="H190" s="31"/>
      <c r="I190" s="30"/>
      <c r="J190" s="33" t="s">
        <v>157</v>
      </c>
      <c r="K190" s="30"/>
      <c r="L190" s="30"/>
      <c r="M190" s="30" t="s">
        <v>173</v>
      </c>
      <c r="N190" s="31" t="s">
        <v>506</v>
      </c>
      <c r="O190" s="31" t="s">
        <v>507</v>
      </c>
      <c r="P190" s="107">
        <v>101.3</v>
      </c>
      <c r="Q190" s="81" t="s">
        <v>122</v>
      </c>
      <c r="R190" s="81" t="s">
        <v>122</v>
      </c>
      <c r="S190" s="90">
        <v>36.6</v>
      </c>
      <c r="T190" s="81" t="s">
        <v>122</v>
      </c>
      <c r="U190" s="74" t="s">
        <v>122</v>
      </c>
      <c r="V190" s="19">
        <v>354.97566343</v>
      </c>
      <c r="W190" s="19">
        <v>52.306421875000005</v>
      </c>
      <c r="X190" s="19">
        <v>17748.783171499999</v>
      </c>
      <c r="Y190" s="19">
        <v>13390.444000000001</v>
      </c>
      <c r="Z190" s="19">
        <v>49100</v>
      </c>
      <c r="AA190" s="19" t="s">
        <v>122</v>
      </c>
      <c r="AB190" s="1"/>
      <c r="AC190" s="1"/>
      <c r="AD190" s="1"/>
      <c r="AE190" s="1"/>
      <c r="AF190" s="1"/>
    </row>
    <row r="191" spans="1:32" s="20" customFormat="1" x14ac:dyDescent="0.35">
      <c r="A191" s="28" t="s">
        <v>31</v>
      </c>
      <c r="B191" s="29">
        <v>44498</v>
      </c>
      <c r="C191" s="30" t="s">
        <v>21</v>
      </c>
      <c r="D191" s="30" t="s">
        <v>23</v>
      </c>
      <c r="E191" s="31"/>
      <c r="F191" s="30" t="s">
        <v>1493</v>
      </c>
      <c r="G191" s="31">
        <v>10</v>
      </c>
      <c r="H191" s="31"/>
      <c r="I191" s="30"/>
      <c r="J191" s="33" t="s">
        <v>158</v>
      </c>
      <c r="K191" s="30"/>
      <c r="L191" s="30"/>
      <c r="M191" s="30" t="s">
        <v>173</v>
      </c>
      <c r="N191" s="31" t="s">
        <v>508</v>
      </c>
      <c r="O191" s="31" t="s">
        <v>509</v>
      </c>
      <c r="P191" s="107">
        <v>89.4</v>
      </c>
      <c r="Q191" s="81" t="s">
        <v>122</v>
      </c>
      <c r="R191" s="81" t="s">
        <v>122</v>
      </c>
      <c r="S191" s="90">
        <v>25</v>
      </c>
      <c r="T191" s="81" t="s">
        <v>122</v>
      </c>
      <c r="U191" s="74" t="s">
        <v>122</v>
      </c>
      <c r="V191" s="19">
        <v>1262.6159203181819</v>
      </c>
      <c r="W191" s="19">
        <v>94.229222656250002</v>
      </c>
      <c r="X191" s="19">
        <v>55555.100494000006</v>
      </c>
      <c r="Y191" s="19">
        <v>24122.681</v>
      </c>
      <c r="Z191" s="19">
        <v>17311.491999999998</v>
      </c>
      <c r="AA191" s="19">
        <v>19458.68</v>
      </c>
      <c r="AB191" s="1"/>
      <c r="AC191" s="1"/>
      <c r="AD191" s="1"/>
      <c r="AE191" s="1"/>
      <c r="AF191" s="1"/>
    </row>
    <row r="192" spans="1:32" s="20" customFormat="1" x14ac:dyDescent="0.35">
      <c r="A192" s="28" t="s">
        <v>31</v>
      </c>
      <c r="B192" s="29">
        <v>44501</v>
      </c>
      <c r="C192" s="30" t="s">
        <v>21</v>
      </c>
      <c r="D192" s="30" t="s">
        <v>23</v>
      </c>
      <c r="E192" s="31"/>
      <c r="F192" s="30" t="s">
        <v>1494</v>
      </c>
      <c r="G192" s="31">
        <v>20</v>
      </c>
      <c r="H192" s="31"/>
      <c r="I192" s="30"/>
      <c r="J192" s="33" t="s">
        <v>160</v>
      </c>
      <c r="K192" s="30"/>
      <c r="L192" s="30"/>
      <c r="M192" s="30" t="s">
        <v>173</v>
      </c>
      <c r="N192" s="31" t="s">
        <v>510</v>
      </c>
      <c r="O192" s="31" t="s">
        <v>511</v>
      </c>
      <c r="P192" s="107">
        <v>75.099999999999994</v>
      </c>
      <c r="Q192" s="81" t="s">
        <v>122</v>
      </c>
      <c r="R192" s="81" t="s">
        <v>122</v>
      </c>
      <c r="S192" s="90">
        <v>15.5</v>
      </c>
      <c r="T192" s="81" t="s">
        <v>122</v>
      </c>
      <c r="U192" s="74">
        <v>21</v>
      </c>
      <c r="V192" s="19">
        <v>36.331824375000004</v>
      </c>
      <c r="W192" s="19">
        <v>21.217774319066148</v>
      </c>
      <c r="X192" s="19">
        <v>1743.9275700000001</v>
      </c>
      <c r="Y192" s="19">
        <v>5452.9679999999998</v>
      </c>
      <c r="Z192" s="19">
        <v>0</v>
      </c>
      <c r="AA192" s="19">
        <v>0</v>
      </c>
      <c r="AB192" s="1"/>
      <c r="AC192" s="1"/>
      <c r="AD192" s="1"/>
      <c r="AE192" s="1"/>
      <c r="AF192" s="1"/>
    </row>
    <row r="193" spans="1:32" s="20" customFormat="1" x14ac:dyDescent="0.35">
      <c r="A193" s="28" t="s">
        <v>31</v>
      </c>
      <c r="B193" s="29">
        <v>44503</v>
      </c>
      <c r="C193" s="30" t="s">
        <v>21</v>
      </c>
      <c r="D193" s="30" t="s">
        <v>22</v>
      </c>
      <c r="E193" s="31"/>
      <c r="F193" s="30" t="s">
        <v>1495</v>
      </c>
      <c r="G193" s="31">
        <v>50</v>
      </c>
      <c r="H193" s="31"/>
      <c r="I193" s="30"/>
      <c r="J193" s="33" t="s">
        <v>159</v>
      </c>
      <c r="K193" s="30"/>
      <c r="L193" s="30"/>
      <c r="M193" s="30" t="s">
        <v>173</v>
      </c>
      <c r="N193" s="31" t="s">
        <v>512</v>
      </c>
      <c r="O193" s="31" t="s">
        <v>513</v>
      </c>
      <c r="P193" s="107">
        <v>385.8</v>
      </c>
      <c r="Q193" s="81" t="s">
        <v>122</v>
      </c>
      <c r="R193" s="81" t="s">
        <v>122</v>
      </c>
      <c r="S193" s="90">
        <v>100</v>
      </c>
      <c r="T193" s="81" t="s">
        <v>122</v>
      </c>
      <c r="U193" s="74" t="s">
        <v>122</v>
      </c>
      <c r="V193" s="19">
        <v>407.04563022727274</v>
      </c>
      <c r="W193" s="19">
        <v>65.090957198443576</v>
      </c>
      <c r="X193" s="19">
        <v>17910.007730000001</v>
      </c>
      <c r="Y193" s="19">
        <v>16728.376</v>
      </c>
      <c r="Z193" s="19">
        <v>72423</v>
      </c>
      <c r="AA193" s="19">
        <v>111018</v>
      </c>
      <c r="AB193" s="1"/>
      <c r="AC193" s="1"/>
      <c r="AD193" s="1"/>
      <c r="AE193" s="1"/>
      <c r="AF193" s="1"/>
    </row>
    <row r="194" spans="1:32" s="20" customFormat="1" x14ac:dyDescent="0.35">
      <c r="A194" s="28" t="s">
        <v>31</v>
      </c>
      <c r="B194" s="29">
        <v>44505</v>
      </c>
      <c r="C194" s="30" t="s">
        <v>25</v>
      </c>
      <c r="D194" s="30" t="s">
        <v>22</v>
      </c>
      <c r="E194" s="31"/>
      <c r="F194" s="30" t="s">
        <v>1496</v>
      </c>
      <c r="G194" s="31">
        <v>10</v>
      </c>
      <c r="H194" s="31"/>
      <c r="I194" s="30"/>
      <c r="J194" s="33" t="s">
        <v>158</v>
      </c>
      <c r="K194" s="30"/>
      <c r="L194" s="30"/>
      <c r="M194" s="30" t="s">
        <v>173</v>
      </c>
      <c r="N194" s="31" t="s">
        <v>514</v>
      </c>
      <c r="O194" s="31" t="s">
        <v>515</v>
      </c>
      <c r="P194" s="107">
        <v>260.7</v>
      </c>
      <c r="Q194" s="81" t="s">
        <v>122</v>
      </c>
      <c r="R194" s="81" t="s">
        <v>122</v>
      </c>
      <c r="S194" s="90">
        <v>74.8</v>
      </c>
      <c r="T194" s="74">
        <v>400</v>
      </c>
      <c r="U194" s="74">
        <v>453</v>
      </c>
      <c r="V194" s="19">
        <v>263.11022954545456</v>
      </c>
      <c r="W194" s="19">
        <v>16.868797665369648</v>
      </c>
      <c r="X194" s="19">
        <v>11576.8501</v>
      </c>
      <c r="Y194" s="19">
        <v>4335.2809999999999</v>
      </c>
      <c r="Z194" s="19">
        <v>27560.000000030999</v>
      </c>
      <c r="AA194" s="19">
        <v>38547.000000180196</v>
      </c>
      <c r="AB194" s="1"/>
      <c r="AC194" s="1"/>
      <c r="AD194" s="1"/>
      <c r="AE194" s="1"/>
      <c r="AF194" s="1"/>
    </row>
    <row r="195" spans="1:32" s="20" customFormat="1" x14ac:dyDescent="0.35">
      <c r="A195" s="28" t="s">
        <v>31</v>
      </c>
      <c r="B195" s="29">
        <v>44503</v>
      </c>
      <c r="C195" s="30" t="s">
        <v>21</v>
      </c>
      <c r="D195" s="30" t="s">
        <v>22</v>
      </c>
      <c r="E195" s="31"/>
      <c r="F195" s="30" t="s">
        <v>1497</v>
      </c>
      <c r="G195" s="31">
        <v>20</v>
      </c>
      <c r="H195" s="31"/>
      <c r="I195" s="30"/>
      <c r="J195" s="33" t="s">
        <v>160</v>
      </c>
      <c r="K195" s="30"/>
      <c r="L195" s="30"/>
      <c r="M195" s="30" t="s">
        <v>173</v>
      </c>
      <c r="N195" s="31" t="s">
        <v>516</v>
      </c>
      <c r="O195" s="31" t="s">
        <v>517</v>
      </c>
      <c r="P195" s="107">
        <v>128.4</v>
      </c>
      <c r="Q195" s="81" t="s">
        <v>122</v>
      </c>
      <c r="R195" s="81" t="s">
        <v>122</v>
      </c>
      <c r="S195" s="90">
        <v>31.5</v>
      </c>
      <c r="T195" s="81" t="s">
        <v>122</v>
      </c>
      <c r="U195" s="74" t="s">
        <v>122</v>
      </c>
      <c r="V195" s="19">
        <v>56.761560465116283</v>
      </c>
      <c r="W195" s="19">
        <v>7.919770428015565</v>
      </c>
      <c r="X195" s="19">
        <v>2440.7471</v>
      </c>
      <c r="Y195" s="19">
        <v>2035.3810000000001</v>
      </c>
      <c r="Z195" s="19">
        <v>972</v>
      </c>
      <c r="AA195" s="19">
        <v>1430</v>
      </c>
      <c r="AB195" s="1"/>
      <c r="AC195" s="1"/>
      <c r="AD195" s="1"/>
      <c r="AE195" s="1"/>
      <c r="AF195" s="1"/>
    </row>
    <row r="196" spans="1:32" s="20" customFormat="1" x14ac:dyDescent="0.35">
      <c r="A196" s="28" t="s">
        <v>31</v>
      </c>
      <c r="B196" s="29">
        <v>44518</v>
      </c>
      <c r="C196" s="30" t="s">
        <v>21</v>
      </c>
      <c r="D196" s="30" t="s">
        <v>22</v>
      </c>
      <c r="E196" s="30" t="s">
        <v>1749</v>
      </c>
      <c r="F196" s="30" t="s">
        <v>1498</v>
      </c>
      <c r="G196" s="31">
        <v>30</v>
      </c>
      <c r="H196" s="31"/>
      <c r="I196" s="30"/>
      <c r="J196" s="33" t="s">
        <v>157</v>
      </c>
      <c r="K196" s="30"/>
      <c r="L196" s="30"/>
      <c r="M196" s="30" t="s">
        <v>173</v>
      </c>
      <c r="N196" s="31" t="s">
        <v>518</v>
      </c>
      <c r="O196" s="31" t="s">
        <v>519</v>
      </c>
      <c r="P196" s="107">
        <v>200</v>
      </c>
      <c r="Q196" s="81" t="s">
        <v>122</v>
      </c>
      <c r="R196" s="81" t="s">
        <v>122</v>
      </c>
      <c r="S196" s="90">
        <v>200</v>
      </c>
      <c r="T196" s="81" t="s">
        <v>122</v>
      </c>
      <c r="U196" s="74" t="s">
        <v>122</v>
      </c>
      <c r="V196" s="19">
        <v>24.554998484848483</v>
      </c>
      <c r="W196" s="19">
        <v>25.114054474708169</v>
      </c>
      <c r="X196" s="19">
        <v>810.31494999999995</v>
      </c>
      <c r="Y196" s="19">
        <v>6454.3119999999999</v>
      </c>
      <c r="Z196" s="19">
        <v>0</v>
      </c>
      <c r="AA196" s="19">
        <v>0</v>
      </c>
      <c r="AB196" s="1"/>
      <c r="AC196" s="1"/>
      <c r="AD196" s="1"/>
      <c r="AE196" s="1"/>
      <c r="AF196" s="1"/>
    </row>
    <row r="197" spans="1:32" s="24" customFormat="1" x14ac:dyDescent="0.35">
      <c r="A197" s="28" t="s">
        <v>31</v>
      </c>
      <c r="B197" s="29">
        <v>44526</v>
      </c>
      <c r="C197" s="30" t="s">
        <v>21</v>
      </c>
      <c r="D197" s="30" t="s">
        <v>22</v>
      </c>
      <c r="E197" s="31"/>
      <c r="F197" s="30" t="s">
        <v>1499</v>
      </c>
      <c r="G197" s="31">
        <v>50</v>
      </c>
      <c r="H197" s="31"/>
      <c r="I197" s="30"/>
      <c r="J197" s="33" t="s">
        <v>159</v>
      </c>
      <c r="K197" s="30"/>
      <c r="L197" s="30"/>
      <c r="M197" s="30" t="s">
        <v>173</v>
      </c>
      <c r="N197" s="31" t="s">
        <v>520</v>
      </c>
      <c r="O197" s="31" t="s">
        <v>521</v>
      </c>
      <c r="P197" s="107">
        <v>186.4</v>
      </c>
      <c r="Q197" s="81" t="s">
        <v>122</v>
      </c>
      <c r="R197" s="81" t="s">
        <v>122</v>
      </c>
      <c r="S197" s="90">
        <v>86.6</v>
      </c>
      <c r="T197" s="74">
        <v>7</v>
      </c>
      <c r="U197" s="74">
        <v>135</v>
      </c>
      <c r="V197" s="19">
        <v>1105.1456437037036</v>
      </c>
      <c r="W197" s="19">
        <v>152.17713229571984</v>
      </c>
      <c r="X197" s="19">
        <v>29838.932379999998</v>
      </c>
      <c r="Y197" s="19">
        <v>39109.523000000001</v>
      </c>
      <c r="Z197" s="19">
        <v>14899.999798733999</v>
      </c>
      <c r="AA197" s="19">
        <v>16488.999872288801</v>
      </c>
      <c r="AB197" s="1"/>
      <c r="AC197" s="1"/>
      <c r="AD197" s="1"/>
      <c r="AE197" s="1"/>
      <c r="AF197" s="1"/>
    </row>
    <row r="198" spans="1:32" s="20" customFormat="1" x14ac:dyDescent="0.35">
      <c r="A198" s="28" t="s">
        <v>31</v>
      </c>
      <c r="B198" s="29">
        <v>44529</v>
      </c>
      <c r="C198" s="30" t="s">
        <v>21</v>
      </c>
      <c r="D198" s="30" t="s">
        <v>23</v>
      </c>
      <c r="E198" s="30" t="s">
        <v>1749</v>
      </c>
      <c r="F198" s="30" t="s">
        <v>1500</v>
      </c>
      <c r="G198" s="31">
        <v>50</v>
      </c>
      <c r="H198" s="31"/>
      <c r="I198" s="30"/>
      <c r="J198" s="33" t="s">
        <v>159</v>
      </c>
      <c r="K198" s="30"/>
      <c r="L198" s="30"/>
      <c r="M198" s="30" t="s">
        <v>173</v>
      </c>
      <c r="N198" s="31" t="s">
        <v>522</v>
      </c>
      <c r="O198" s="31" t="s">
        <v>523</v>
      </c>
      <c r="P198" s="107">
        <v>391</v>
      </c>
      <c r="Q198" s="81" t="s">
        <v>122</v>
      </c>
      <c r="R198" s="81" t="s">
        <v>122</v>
      </c>
      <c r="S198" s="90">
        <v>118.8</v>
      </c>
      <c r="T198" s="74">
        <v>1627</v>
      </c>
      <c r="U198" s="74">
        <v>1562</v>
      </c>
      <c r="V198" s="19">
        <v>1143.7088530769231</v>
      </c>
      <c r="W198" s="19">
        <v>1171.2062256809338</v>
      </c>
      <c r="X198" s="19">
        <v>29736.430179999999</v>
      </c>
      <c r="Y198" s="19">
        <v>301000</v>
      </c>
      <c r="Z198" s="19">
        <v>801125.44087554002</v>
      </c>
      <c r="AA198" s="19">
        <v>1208706.9779781599</v>
      </c>
      <c r="AB198" s="1"/>
      <c r="AC198" s="1"/>
      <c r="AD198" s="1"/>
      <c r="AE198" s="1"/>
      <c r="AF198" s="1"/>
    </row>
    <row r="199" spans="1:32" x14ac:dyDescent="0.35">
      <c r="A199" s="28" t="s">
        <v>31</v>
      </c>
      <c r="B199" s="29">
        <v>44511</v>
      </c>
      <c r="C199" s="30" t="s">
        <v>21</v>
      </c>
      <c r="D199" s="30" t="s">
        <v>22</v>
      </c>
      <c r="E199" s="30" t="s">
        <v>1749</v>
      </c>
      <c r="F199" s="30" t="s">
        <v>1501</v>
      </c>
      <c r="G199" s="31">
        <v>30</v>
      </c>
      <c r="H199" s="31"/>
      <c r="I199" s="30"/>
      <c r="J199" s="33" t="s">
        <v>157</v>
      </c>
      <c r="K199" s="30"/>
      <c r="L199" s="30"/>
      <c r="M199" s="30" t="s">
        <v>173</v>
      </c>
      <c r="N199" s="31" t="s">
        <v>524</v>
      </c>
      <c r="O199" s="31" t="s">
        <v>525</v>
      </c>
      <c r="P199" s="107">
        <v>175</v>
      </c>
      <c r="Q199" s="81" t="s">
        <v>122</v>
      </c>
      <c r="R199" s="81" t="s">
        <v>122</v>
      </c>
      <c r="S199" s="90">
        <v>175</v>
      </c>
      <c r="T199" s="74">
        <v>1</v>
      </c>
      <c r="U199" s="74">
        <v>1</v>
      </c>
      <c r="V199" s="19">
        <v>152.04225368421052</v>
      </c>
      <c r="W199" s="19">
        <v>61.470124513618678</v>
      </c>
      <c r="X199" s="19">
        <v>5777.6056399999998</v>
      </c>
      <c r="Y199" s="19">
        <v>15797.822</v>
      </c>
      <c r="Z199" s="19">
        <v>0</v>
      </c>
      <c r="AA199" s="19">
        <v>0</v>
      </c>
    </row>
    <row r="200" spans="1:32" x14ac:dyDescent="0.35">
      <c r="A200" s="28" t="s">
        <v>31</v>
      </c>
      <c r="B200" s="29">
        <v>44502</v>
      </c>
      <c r="C200" s="30" t="s">
        <v>21</v>
      </c>
      <c r="D200" s="30" t="s">
        <v>22</v>
      </c>
      <c r="E200" s="31"/>
      <c r="F200" s="30" t="s">
        <v>1502</v>
      </c>
      <c r="G200" s="31">
        <v>40</v>
      </c>
      <c r="H200" s="31"/>
      <c r="I200" s="30"/>
      <c r="J200" s="33" t="s">
        <v>161</v>
      </c>
      <c r="K200" s="30"/>
      <c r="L200" s="30"/>
      <c r="M200" s="30" t="s">
        <v>173</v>
      </c>
      <c r="N200" s="31" t="s">
        <v>526</v>
      </c>
      <c r="O200" s="31" t="s">
        <v>527</v>
      </c>
      <c r="P200" s="107">
        <v>1372.9</v>
      </c>
      <c r="Q200" s="81" t="s">
        <v>122</v>
      </c>
      <c r="R200" s="81" t="s">
        <v>122</v>
      </c>
      <c r="S200" s="90">
        <v>350</v>
      </c>
      <c r="T200" s="74">
        <v>5424</v>
      </c>
      <c r="U200" s="74">
        <v>5383</v>
      </c>
      <c r="V200" s="19">
        <v>2435.532967380952</v>
      </c>
      <c r="W200" s="19">
        <v>480.46875</v>
      </c>
      <c r="X200" s="19">
        <v>102292.38463</v>
      </c>
      <c r="Y200" s="19">
        <v>123000</v>
      </c>
      <c r="Z200" s="19">
        <v>673719</v>
      </c>
      <c r="AA200" s="19">
        <v>835597</v>
      </c>
    </row>
    <row r="201" spans="1:32" x14ac:dyDescent="0.35">
      <c r="A201" s="28" t="s">
        <v>31</v>
      </c>
      <c r="B201" s="29">
        <v>44503</v>
      </c>
      <c r="C201" s="30" t="s">
        <v>21</v>
      </c>
      <c r="D201" s="30" t="s">
        <v>23</v>
      </c>
      <c r="E201" s="31"/>
      <c r="F201" s="30" t="s">
        <v>1503</v>
      </c>
      <c r="G201" s="31">
        <v>20</v>
      </c>
      <c r="H201" s="31"/>
      <c r="I201" s="30"/>
      <c r="J201" s="33" t="s">
        <v>160</v>
      </c>
      <c r="K201" s="30"/>
      <c r="L201" s="30"/>
      <c r="M201" s="30" t="s">
        <v>173</v>
      </c>
      <c r="N201" s="31" t="s">
        <v>528</v>
      </c>
      <c r="O201" s="31" t="s">
        <v>529</v>
      </c>
      <c r="P201" s="107">
        <v>149.1</v>
      </c>
      <c r="Q201" s="81" t="s">
        <v>122</v>
      </c>
      <c r="R201" s="81" t="s">
        <v>122</v>
      </c>
      <c r="S201" s="90">
        <v>20.2</v>
      </c>
      <c r="T201" s="81" t="s">
        <v>122</v>
      </c>
      <c r="U201" s="74">
        <v>704</v>
      </c>
      <c r="V201" s="19">
        <v>847.01248170731708</v>
      </c>
      <c r="W201" s="19">
        <v>29.028449218749998</v>
      </c>
      <c r="X201" s="19">
        <v>34727.511749999998</v>
      </c>
      <c r="Y201" s="19">
        <v>7431.2829999999994</v>
      </c>
      <c r="Z201" s="19">
        <v>45835.472000000002</v>
      </c>
      <c r="AA201" s="19">
        <v>52956.053999999996</v>
      </c>
    </row>
    <row r="202" spans="1:32" x14ac:dyDescent="0.35">
      <c r="A202" s="28" t="s">
        <v>31</v>
      </c>
      <c r="B202" s="29">
        <v>44505</v>
      </c>
      <c r="C202" s="30" t="s">
        <v>21</v>
      </c>
      <c r="D202" s="30" t="s">
        <v>23</v>
      </c>
      <c r="E202" s="31"/>
      <c r="F202" s="30" t="s">
        <v>1504</v>
      </c>
      <c r="G202" s="31">
        <v>50</v>
      </c>
      <c r="H202" s="31"/>
      <c r="I202" s="30"/>
      <c r="J202" s="33" t="s">
        <v>159</v>
      </c>
      <c r="K202" s="30"/>
      <c r="L202" s="30"/>
      <c r="M202" s="30" t="s">
        <v>173</v>
      </c>
      <c r="N202" s="31" t="s">
        <v>530</v>
      </c>
      <c r="O202" s="31" t="s">
        <v>531</v>
      </c>
      <c r="P202" s="107">
        <v>44.5</v>
      </c>
      <c r="Q202" s="81" t="s">
        <v>122</v>
      </c>
      <c r="R202" s="81" t="s">
        <v>122</v>
      </c>
      <c r="S202" s="90">
        <v>13</v>
      </c>
      <c r="T202" s="81" t="s">
        <v>122</v>
      </c>
      <c r="U202" s="74" t="s">
        <v>122</v>
      </c>
      <c r="V202" s="19">
        <v>202.61628058974358</v>
      </c>
      <c r="W202" s="19">
        <v>41.081636718750005</v>
      </c>
      <c r="X202" s="19">
        <v>7902.0349429999997</v>
      </c>
      <c r="Y202" s="19">
        <v>10516.899000000001</v>
      </c>
      <c r="Z202" s="19">
        <v>18935.47</v>
      </c>
      <c r="AA202" s="19">
        <v>33568.027000000002</v>
      </c>
    </row>
    <row r="203" spans="1:32" x14ac:dyDescent="0.35">
      <c r="A203" s="28" t="s">
        <v>31</v>
      </c>
      <c r="B203" s="29">
        <v>44511</v>
      </c>
      <c r="C203" s="30" t="s">
        <v>21</v>
      </c>
      <c r="D203" s="30" t="s">
        <v>23</v>
      </c>
      <c r="E203" s="31"/>
      <c r="F203" s="30" t="s">
        <v>1505</v>
      </c>
      <c r="G203" s="31">
        <v>50</v>
      </c>
      <c r="H203" s="31"/>
      <c r="I203" s="30"/>
      <c r="J203" s="33" t="s">
        <v>159</v>
      </c>
      <c r="K203" s="30"/>
      <c r="L203" s="30"/>
      <c r="M203" s="30" t="s">
        <v>173</v>
      </c>
      <c r="N203" s="31" t="s">
        <v>532</v>
      </c>
      <c r="O203" s="31" t="s">
        <v>533</v>
      </c>
      <c r="P203" s="107">
        <v>86.2</v>
      </c>
      <c r="Q203" s="81" t="s">
        <v>122</v>
      </c>
      <c r="R203" s="81" t="s">
        <v>122</v>
      </c>
      <c r="S203" s="90">
        <v>15</v>
      </c>
      <c r="T203" s="81" t="s">
        <v>122</v>
      </c>
      <c r="U203" s="74" t="s">
        <v>122</v>
      </c>
      <c r="V203" s="19">
        <v>441.37769965714284</v>
      </c>
      <c r="W203" s="19">
        <v>16.69175390625</v>
      </c>
      <c r="X203" s="19">
        <v>15448.219488000001</v>
      </c>
      <c r="Y203" s="19">
        <v>4273.0889999999999</v>
      </c>
      <c r="Z203" s="19">
        <v>52214.284</v>
      </c>
      <c r="AA203" s="19">
        <v>55385.413</v>
      </c>
    </row>
    <row r="204" spans="1:32" x14ac:dyDescent="0.35">
      <c r="A204" s="28" t="s">
        <v>31</v>
      </c>
      <c r="B204" s="29">
        <v>44516</v>
      </c>
      <c r="C204" s="30" t="s">
        <v>21</v>
      </c>
      <c r="D204" s="30" t="s">
        <v>23</v>
      </c>
      <c r="E204" s="31"/>
      <c r="F204" s="30" t="s">
        <v>1506</v>
      </c>
      <c r="G204" s="31">
        <v>40</v>
      </c>
      <c r="H204" s="31"/>
      <c r="I204" s="30"/>
      <c r="J204" s="33" t="s">
        <v>161</v>
      </c>
      <c r="K204" s="30"/>
      <c r="L204" s="30"/>
      <c r="M204" s="30" t="s">
        <v>173</v>
      </c>
      <c r="N204" s="31" t="s">
        <v>534</v>
      </c>
      <c r="O204" s="31" t="s">
        <v>535</v>
      </c>
      <c r="P204" s="107">
        <v>132.30000000000001</v>
      </c>
      <c r="Q204" s="81" t="s">
        <v>122</v>
      </c>
      <c r="R204" s="81" t="s">
        <v>122</v>
      </c>
      <c r="S204" s="90">
        <v>28.4</v>
      </c>
      <c r="T204" s="74">
        <v>413</v>
      </c>
      <c r="U204" s="74">
        <v>510</v>
      </c>
      <c r="V204" s="19">
        <v>767.85763993750004</v>
      </c>
      <c r="W204" s="19">
        <v>223.12998529411766</v>
      </c>
      <c r="X204" s="19">
        <v>24571.444478000001</v>
      </c>
      <c r="Y204" s="19">
        <v>15172.839</v>
      </c>
      <c r="Z204" s="19">
        <v>46674.332999999999</v>
      </c>
      <c r="AA204" s="19">
        <v>58872.868999999999</v>
      </c>
    </row>
    <row r="205" spans="1:32" x14ac:dyDescent="0.35">
      <c r="A205" s="28" t="s">
        <v>31</v>
      </c>
      <c r="B205" s="29">
        <v>44518</v>
      </c>
      <c r="C205" s="30" t="s">
        <v>21</v>
      </c>
      <c r="D205" s="30" t="s">
        <v>23</v>
      </c>
      <c r="E205" s="31"/>
      <c r="F205" s="30" t="s">
        <v>1507</v>
      </c>
      <c r="G205" s="31">
        <v>40</v>
      </c>
      <c r="H205" s="31"/>
      <c r="I205" s="30"/>
      <c r="J205" s="33" t="s">
        <v>161</v>
      </c>
      <c r="K205" s="30"/>
      <c r="L205" s="30"/>
      <c r="M205" s="30" t="s">
        <v>173</v>
      </c>
      <c r="N205" s="31" t="s">
        <v>536</v>
      </c>
      <c r="O205" s="31" t="s">
        <v>537</v>
      </c>
      <c r="P205" s="107">
        <v>27.8</v>
      </c>
      <c r="Q205" s="81" t="s">
        <v>122</v>
      </c>
      <c r="R205" s="81" t="s">
        <v>122</v>
      </c>
      <c r="S205" s="90">
        <v>5.5</v>
      </c>
      <c r="T205" s="81" t="s">
        <v>122</v>
      </c>
      <c r="U205" s="74" t="s">
        <v>122</v>
      </c>
      <c r="V205" s="19">
        <v>321.93613999999997</v>
      </c>
      <c r="W205" s="19">
        <v>12.14325</v>
      </c>
      <c r="X205" s="19">
        <v>9658.0841999999993</v>
      </c>
      <c r="Y205" s="19">
        <v>3108.672</v>
      </c>
      <c r="Z205" s="19">
        <v>24270.016</v>
      </c>
      <c r="AA205" s="19" t="s">
        <v>122</v>
      </c>
    </row>
    <row r="206" spans="1:32" x14ac:dyDescent="0.35">
      <c r="A206" s="28" t="s">
        <v>31</v>
      </c>
      <c r="B206" s="29">
        <v>44522</v>
      </c>
      <c r="C206" s="30" t="s">
        <v>21</v>
      </c>
      <c r="D206" s="30" t="s">
        <v>23</v>
      </c>
      <c r="E206" s="31"/>
      <c r="F206" s="30" t="s">
        <v>1508</v>
      </c>
      <c r="G206" s="31">
        <v>40</v>
      </c>
      <c r="H206" s="31"/>
      <c r="I206" s="30"/>
      <c r="J206" s="33" t="s">
        <v>161</v>
      </c>
      <c r="K206" s="30"/>
      <c r="L206" s="30"/>
      <c r="M206" s="30" t="s">
        <v>173</v>
      </c>
      <c r="N206" s="31" t="s">
        <v>538</v>
      </c>
      <c r="O206" s="31" t="s">
        <v>539</v>
      </c>
      <c r="P206" s="107">
        <v>19.600000000000001</v>
      </c>
      <c r="Q206" s="81" t="s">
        <v>122</v>
      </c>
      <c r="R206" s="81" t="s">
        <v>122</v>
      </c>
      <c r="S206" s="90">
        <v>4</v>
      </c>
      <c r="T206" s="81" t="s">
        <v>122</v>
      </c>
      <c r="U206" s="74" t="s">
        <v>122</v>
      </c>
      <c r="V206" s="19">
        <v>936.01608571428562</v>
      </c>
      <c r="W206" s="19">
        <v>25.5389921875</v>
      </c>
      <c r="X206" s="19">
        <v>26208.450399999998</v>
      </c>
      <c r="Y206" s="19">
        <v>6537.982</v>
      </c>
      <c r="Z206" s="19">
        <v>3943.53</v>
      </c>
      <c r="AA206" s="19">
        <v>4568.0510000000004</v>
      </c>
    </row>
    <row r="207" spans="1:32" x14ac:dyDescent="0.35">
      <c r="A207" s="28" t="s">
        <v>31</v>
      </c>
      <c r="B207" s="29">
        <v>44525</v>
      </c>
      <c r="C207" s="30" t="s">
        <v>21</v>
      </c>
      <c r="D207" s="30" t="s">
        <v>23</v>
      </c>
      <c r="E207" s="31"/>
      <c r="F207" s="30" t="s">
        <v>1509</v>
      </c>
      <c r="G207" s="31">
        <v>40</v>
      </c>
      <c r="H207" s="31"/>
      <c r="I207" s="30"/>
      <c r="J207" s="33" t="s">
        <v>161</v>
      </c>
      <c r="K207" s="30"/>
      <c r="L207" s="30"/>
      <c r="M207" s="30" t="s">
        <v>173</v>
      </c>
      <c r="N207" s="31" t="s">
        <v>540</v>
      </c>
      <c r="O207" s="31" t="s">
        <v>541</v>
      </c>
      <c r="P207" s="107">
        <v>72.099999999999994</v>
      </c>
      <c r="Q207" s="81" t="s">
        <v>122</v>
      </c>
      <c r="R207" s="81" t="s">
        <v>122</v>
      </c>
      <c r="S207" s="90">
        <v>12.5</v>
      </c>
      <c r="T207" s="74">
        <v>197</v>
      </c>
      <c r="U207" s="74">
        <v>286</v>
      </c>
      <c r="V207" s="19">
        <v>328.61441600000001</v>
      </c>
      <c r="W207" s="19">
        <v>51.867921875</v>
      </c>
      <c r="X207" s="19">
        <v>8215.3603999999996</v>
      </c>
      <c r="Y207" s="19">
        <v>13278.188</v>
      </c>
      <c r="Z207" s="19">
        <v>26398.965</v>
      </c>
      <c r="AA207" s="19">
        <v>29838.343000000001</v>
      </c>
    </row>
    <row r="208" spans="1:32" x14ac:dyDescent="0.35">
      <c r="A208" s="28" t="s">
        <v>31</v>
      </c>
      <c r="B208" s="29">
        <v>44526</v>
      </c>
      <c r="C208" s="30" t="s">
        <v>21</v>
      </c>
      <c r="D208" s="30" t="s">
        <v>22</v>
      </c>
      <c r="E208" s="31"/>
      <c r="F208" s="30" t="s">
        <v>1510</v>
      </c>
      <c r="G208" s="31">
        <v>50</v>
      </c>
      <c r="H208" s="31"/>
      <c r="I208" s="30"/>
      <c r="J208" s="33" t="s">
        <v>159</v>
      </c>
      <c r="K208" s="30"/>
      <c r="L208" s="30"/>
      <c r="M208" s="30" t="s">
        <v>173</v>
      </c>
      <c r="N208" s="31" t="s">
        <v>542</v>
      </c>
      <c r="O208" s="31" t="s">
        <v>543</v>
      </c>
      <c r="P208" s="107">
        <v>1058.4000000000001</v>
      </c>
      <c r="Q208" s="81" t="s">
        <v>122</v>
      </c>
      <c r="R208" s="81" t="s">
        <v>122</v>
      </c>
      <c r="S208" s="90">
        <v>802.2</v>
      </c>
      <c r="T208" s="74">
        <v>7743</v>
      </c>
      <c r="U208" s="74">
        <v>7975</v>
      </c>
      <c r="V208" s="19">
        <v>6338.036360791667</v>
      </c>
      <c r="W208" s="19">
        <v>1640.625</v>
      </c>
      <c r="X208" s="19">
        <v>152112.87265900002</v>
      </c>
      <c r="Y208" s="19">
        <v>420000</v>
      </c>
      <c r="Z208" s="19">
        <v>1987300</v>
      </c>
      <c r="AA208" s="19">
        <v>2378800</v>
      </c>
    </row>
    <row r="209" spans="1:27" x14ac:dyDescent="0.35">
      <c r="A209" s="28" t="s">
        <v>31</v>
      </c>
      <c r="B209" s="29">
        <v>44533</v>
      </c>
      <c r="C209" s="30" t="s">
        <v>21</v>
      </c>
      <c r="D209" s="30" t="s">
        <v>23</v>
      </c>
      <c r="E209" s="31"/>
      <c r="F209" s="30" t="s">
        <v>1511</v>
      </c>
      <c r="G209" s="31">
        <v>10</v>
      </c>
      <c r="H209" s="31"/>
      <c r="I209" s="30"/>
      <c r="J209" s="33" t="s">
        <v>138</v>
      </c>
      <c r="K209" s="30"/>
      <c r="L209" s="30"/>
      <c r="M209" s="30" t="s">
        <v>173</v>
      </c>
      <c r="N209" s="31" t="s">
        <v>544</v>
      </c>
      <c r="O209" s="31" t="s">
        <v>545</v>
      </c>
      <c r="P209" s="107">
        <v>40.60310564724</v>
      </c>
      <c r="Q209" s="81" t="s">
        <v>122</v>
      </c>
      <c r="R209" s="81" t="s">
        <v>122</v>
      </c>
      <c r="S209" s="90">
        <v>15.001899999999997</v>
      </c>
      <c r="T209" s="81" t="s">
        <v>122</v>
      </c>
      <c r="U209" s="74" t="s">
        <v>122</v>
      </c>
      <c r="V209" s="19">
        <v>551.66759210526311</v>
      </c>
      <c r="W209" s="19">
        <v>24.39477734375</v>
      </c>
      <c r="X209" s="19">
        <v>10481.68425</v>
      </c>
      <c r="Y209" s="19">
        <v>6245.0630000000001</v>
      </c>
      <c r="Z209" s="19">
        <v>10995.985000000001</v>
      </c>
      <c r="AA209" s="19">
        <v>16163.706</v>
      </c>
    </row>
    <row r="210" spans="1:27" x14ac:dyDescent="0.35">
      <c r="A210" s="28" t="s">
        <v>31</v>
      </c>
      <c r="B210" s="29">
        <v>44538</v>
      </c>
      <c r="C210" s="30" t="s">
        <v>21</v>
      </c>
      <c r="D210" s="30" t="s">
        <v>23</v>
      </c>
      <c r="E210" s="31"/>
      <c r="F210" s="30" t="s">
        <v>1512</v>
      </c>
      <c r="G210" s="31">
        <v>40</v>
      </c>
      <c r="H210" s="31"/>
      <c r="I210" s="30"/>
      <c r="J210" s="33" t="s">
        <v>140</v>
      </c>
      <c r="K210" s="30"/>
      <c r="L210" s="30"/>
      <c r="M210" s="30" t="s">
        <v>173</v>
      </c>
      <c r="N210" s="31" t="s">
        <v>546</v>
      </c>
      <c r="O210" s="31" t="s">
        <v>547</v>
      </c>
      <c r="P210" s="107">
        <v>13.7022102</v>
      </c>
      <c r="Q210" s="81" t="s">
        <v>122</v>
      </c>
      <c r="R210" s="81" t="s">
        <v>122</v>
      </c>
      <c r="S210" s="90">
        <v>2.1246749999999999</v>
      </c>
      <c r="T210" s="81" t="s">
        <v>122</v>
      </c>
      <c r="U210" s="74" t="s">
        <v>122</v>
      </c>
      <c r="V210" s="19">
        <v>493.618875</v>
      </c>
      <c r="W210" s="19">
        <v>10.121457031249999</v>
      </c>
      <c r="X210" s="19">
        <v>7897.902</v>
      </c>
      <c r="Y210" s="19">
        <v>2591.0929999999998</v>
      </c>
      <c r="Z210" s="19">
        <v>4644</v>
      </c>
      <c r="AA210" s="19">
        <v>5565</v>
      </c>
    </row>
    <row r="211" spans="1:27" x14ac:dyDescent="0.35">
      <c r="A211" s="28" t="s">
        <v>31</v>
      </c>
      <c r="B211" s="29">
        <v>44539</v>
      </c>
      <c r="C211" s="30" t="s">
        <v>21</v>
      </c>
      <c r="D211" s="30" t="s">
        <v>23</v>
      </c>
      <c r="E211" s="31"/>
      <c r="F211" s="30" t="s">
        <v>1513</v>
      </c>
      <c r="G211" s="31">
        <v>20</v>
      </c>
      <c r="H211" s="31"/>
      <c r="I211" s="30"/>
      <c r="J211" s="33" t="s">
        <v>162</v>
      </c>
      <c r="K211" s="30"/>
      <c r="L211" s="30"/>
      <c r="M211" s="30" t="s">
        <v>173</v>
      </c>
      <c r="N211" s="31" t="s">
        <v>548</v>
      </c>
      <c r="O211" s="31" t="s">
        <v>549</v>
      </c>
      <c r="P211" s="107">
        <v>80.684671199999997</v>
      </c>
      <c r="Q211" s="81" t="s">
        <v>122</v>
      </c>
      <c r="R211" s="81" t="s">
        <v>122</v>
      </c>
      <c r="S211" s="90">
        <v>20</v>
      </c>
      <c r="T211" s="81" t="s">
        <v>122</v>
      </c>
      <c r="U211" s="74">
        <v>390</v>
      </c>
      <c r="V211" s="19">
        <v>397.4067449333333</v>
      </c>
      <c r="W211" s="19">
        <v>32.083445312499997</v>
      </c>
      <c r="X211" s="19">
        <v>5961.1011739999994</v>
      </c>
      <c r="Y211" s="19">
        <v>8213.3619999999992</v>
      </c>
      <c r="Z211" s="19">
        <v>81085.101999999999</v>
      </c>
      <c r="AA211" s="19">
        <v>97300</v>
      </c>
    </row>
    <row r="212" spans="1:27" x14ac:dyDescent="0.35">
      <c r="A212" s="28" t="s">
        <v>31</v>
      </c>
      <c r="B212" s="29">
        <v>44546</v>
      </c>
      <c r="C212" s="30" t="s">
        <v>21</v>
      </c>
      <c r="D212" s="30" t="s">
        <v>23</v>
      </c>
      <c r="E212" s="31"/>
      <c r="F212" s="30" t="s">
        <v>1514</v>
      </c>
      <c r="G212" s="31">
        <v>35</v>
      </c>
      <c r="H212" s="31"/>
      <c r="I212" s="30"/>
      <c r="J212" s="33" t="s">
        <v>135</v>
      </c>
      <c r="K212" s="30"/>
      <c r="L212" s="30"/>
      <c r="M212" s="30" t="s">
        <v>173</v>
      </c>
      <c r="N212" s="31" t="s">
        <v>550</v>
      </c>
      <c r="O212" s="31" t="s">
        <v>551</v>
      </c>
      <c r="P212" s="107">
        <v>18.297408553865001</v>
      </c>
      <c r="Q212" s="81" t="s">
        <v>122</v>
      </c>
      <c r="R212" s="81" t="s">
        <v>122</v>
      </c>
      <c r="S212" s="90">
        <v>2.7521</v>
      </c>
      <c r="T212" s="81" t="s">
        <v>122</v>
      </c>
      <c r="U212" s="74" t="s">
        <v>122</v>
      </c>
      <c r="V212" s="19">
        <v>70.945750000000004</v>
      </c>
      <c r="W212" s="19">
        <v>13.236855468749999</v>
      </c>
      <c r="X212" s="19">
        <v>709.45749999999998</v>
      </c>
      <c r="Y212" s="19">
        <v>3388.6349999999998</v>
      </c>
      <c r="Z212" s="19" t="s">
        <v>122</v>
      </c>
      <c r="AA212" s="19" t="s">
        <v>122</v>
      </c>
    </row>
    <row r="213" spans="1:27" x14ac:dyDescent="0.35">
      <c r="A213" s="28" t="s">
        <v>31</v>
      </c>
      <c r="B213" s="29">
        <v>44547</v>
      </c>
      <c r="C213" s="30" t="s">
        <v>21</v>
      </c>
      <c r="D213" s="30" t="s">
        <v>23</v>
      </c>
      <c r="E213" s="31"/>
      <c r="F213" s="30" t="s">
        <v>1515</v>
      </c>
      <c r="G213" s="31">
        <v>10</v>
      </c>
      <c r="H213" s="31"/>
      <c r="I213" s="30"/>
      <c r="J213" s="33" t="s">
        <v>138</v>
      </c>
      <c r="K213" s="30"/>
      <c r="L213" s="30"/>
      <c r="M213" s="30" t="s">
        <v>173</v>
      </c>
      <c r="N213" s="31" t="s">
        <v>552</v>
      </c>
      <c r="O213" s="31" t="s">
        <v>553</v>
      </c>
      <c r="P213" s="107">
        <v>25.706321493140003</v>
      </c>
      <c r="Q213" s="81" t="s">
        <v>122</v>
      </c>
      <c r="R213" s="81" t="s">
        <v>122</v>
      </c>
      <c r="S213" s="90">
        <v>7.9993999999999996</v>
      </c>
      <c r="T213" s="81" t="s">
        <v>122</v>
      </c>
      <c r="U213" s="74" t="s">
        <v>122</v>
      </c>
      <c r="V213" s="19">
        <v>584.97506666666663</v>
      </c>
      <c r="W213" s="19">
        <v>22.959484374999999</v>
      </c>
      <c r="X213" s="19">
        <v>5264.7755999999999</v>
      </c>
      <c r="Y213" s="19">
        <v>5877.6279999999997</v>
      </c>
      <c r="Z213" s="19" t="s">
        <v>122</v>
      </c>
      <c r="AA213" s="19" t="s">
        <v>122</v>
      </c>
    </row>
    <row r="214" spans="1:27" x14ac:dyDescent="0.35">
      <c r="A214" s="28" t="s">
        <v>31</v>
      </c>
      <c r="B214" s="29">
        <v>44550</v>
      </c>
      <c r="C214" s="30" t="s">
        <v>21</v>
      </c>
      <c r="D214" s="30" t="s">
        <v>23</v>
      </c>
      <c r="E214" s="31"/>
      <c r="F214" s="30" t="s">
        <v>1516</v>
      </c>
      <c r="G214" s="31">
        <v>40</v>
      </c>
      <c r="H214" s="31"/>
      <c r="I214" s="30"/>
      <c r="J214" s="33" t="s">
        <v>140</v>
      </c>
      <c r="K214" s="30"/>
      <c r="L214" s="30"/>
      <c r="M214" s="30" t="s">
        <v>173</v>
      </c>
      <c r="N214" s="31" t="s">
        <v>554</v>
      </c>
      <c r="O214" s="31" t="s">
        <v>555</v>
      </c>
      <c r="P214" s="107">
        <v>14.549929059564001</v>
      </c>
      <c r="Q214" s="81" t="s">
        <v>122</v>
      </c>
      <c r="R214" s="81" t="s">
        <v>122</v>
      </c>
      <c r="S214" s="90">
        <v>14.999599999999999</v>
      </c>
      <c r="T214" s="81" t="s">
        <v>122</v>
      </c>
      <c r="U214" s="74" t="s">
        <v>122</v>
      </c>
      <c r="V214" s="19">
        <v>409.247975</v>
      </c>
      <c r="W214" s="19">
        <v>48.394335937499996</v>
      </c>
      <c r="X214" s="19">
        <v>3273.9838</v>
      </c>
      <c r="Y214" s="19">
        <v>12388.949999999999</v>
      </c>
      <c r="Z214" s="19">
        <v>5565</v>
      </c>
      <c r="AA214" s="19">
        <v>36097.264999999999</v>
      </c>
    </row>
    <row r="215" spans="1:27" x14ac:dyDescent="0.35">
      <c r="A215" s="28" t="s">
        <v>31</v>
      </c>
      <c r="B215" s="29">
        <v>44550</v>
      </c>
      <c r="C215" s="30" t="s">
        <v>21</v>
      </c>
      <c r="D215" s="30" t="s">
        <v>23</v>
      </c>
      <c r="E215" s="31"/>
      <c r="F215" s="30" t="s">
        <v>1517</v>
      </c>
      <c r="G215" s="31">
        <v>50</v>
      </c>
      <c r="H215" s="31"/>
      <c r="I215" s="30"/>
      <c r="J215" s="33" t="s">
        <v>136</v>
      </c>
      <c r="K215" s="30"/>
      <c r="L215" s="30"/>
      <c r="M215" s="30" t="s">
        <v>173</v>
      </c>
      <c r="N215" s="31" t="s">
        <v>556</v>
      </c>
      <c r="O215" s="31" t="s">
        <v>557</v>
      </c>
      <c r="P215" s="107">
        <v>15.905104666050001</v>
      </c>
      <c r="Q215" s="81" t="s">
        <v>122</v>
      </c>
      <c r="R215" s="81" t="s">
        <v>122</v>
      </c>
      <c r="S215" s="90">
        <v>4.2483000000000004</v>
      </c>
      <c r="T215" s="81" t="s">
        <v>122</v>
      </c>
      <c r="U215" s="74">
        <v>115</v>
      </c>
      <c r="V215" s="19">
        <v>851.43214999999998</v>
      </c>
      <c r="W215" s="19">
        <v>33.277242187500001</v>
      </c>
      <c r="X215" s="19">
        <v>6811.4571999999998</v>
      </c>
      <c r="Y215" s="19">
        <v>8518.9740000000002</v>
      </c>
      <c r="Z215" s="19">
        <v>10800.635</v>
      </c>
      <c r="AA215" s="19">
        <v>22272.244999999999</v>
      </c>
    </row>
    <row r="216" spans="1:27" x14ac:dyDescent="0.35">
      <c r="A216" s="28" t="s">
        <v>31</v>
      </c>
      <c r="B216" s="29">
        <v>44551</v>
      </c>
      <c r="C216" s="30" t="s">
        <v>21</v>
      </c>
      <c r="D216" s="30" t="s">
        <v>23</v>
      </c>
      <c r="E216" s="30"/>
      <c r="F216" s="30" t="s">
        <v>1518</v>
      </c>
      <c r="G216" s="31">
        <v>40</v>
      </c>
      <c r="H216" s="31"/>
      <c r="I216" s="30"/>
      <c r="J216" s="33" t="s">
        <v>140</v>
      </c>
      <c r="K216" s="30"/>
      <c r="L216" s="30"/>
      <c r="M216" s="30" t="s">
        <v>173</v>
      </c>
      <c r="N216" s="30" t="s">
        <v>558</v>
      </c>
      <c r="O216" s="31" t="s">
        <v>559</v>
      </c>
      <c r="P216" s="107">
        <v>50.966664999999999</v>
      </c>
      <c r="Q216" s="81" t="s">
        <v>122</v>
      </c>
      <c r="R216" s="81" t="s">
        <v>122</v>
      </c>
      <c r="S216" s="90">
        <v>10.044</v>
      </c>
      <c r="T216" s="81" t="s">
        <v>122</v>
      </c>
      <c r="U216" s="74" t="s">
        <v>122</v>
      </c>
      <c r="V216" s="19">
        <v>21.95</v>
      </c>
      <c r="W216" s="19">
        <v>0.21578124999999998</v>
      </c>
      <c r="X216" s="19">
        <v>153.65</v>
      </c>
      <c r="Y216" s="19">
        <v>55.239999999999995</v>
      </c>
      <c r="Z216" s="19">
        <v>13.074999999999999</v>
      </c>
      <c r="AA216" s="19">
        <v>0</v>
      </c>
    </row>
    <row r="217" spans="1:27" x14ac:dyDescent="0.35">
      <c r="A217" s="28" t="s">
        <v>31</v>
      </c>
      <c r="B217" s="29">
        <v>44552</v>
      </c>
      <c r="C217" s="30" t="s">
        <v>21</v>
      </c>
      <c r="D217" s="30" t="s">
        <v>23</v>
      </c>
      <c r="E217" s="30"/>
      <c r="F217" s="30" t="s">
        <v>1519</v>
      </c>
      <c r="G217" s="31">
        <v>30</v>
      </c>
      <c r="H217" s="31"/>
      <c r="I217" s="30"/>
      <c r="J217" s="33" t="s">
        <v>128</v>
      </c>
      <c r="K217" s="30"/>
      <c r="L217" s="30"/>
      <c r="M217" s="30" t="s">
        <v>173</v>
      </c>
      <c r="N217" s="30" t="s">
        <v>560</v>
      </c>
      <c r="O217" s="31" t="s">
        <v>561</v>
      </c>
      <c r="P217" s="107">
        <v>57.202756214999994</v>
      </c>
      <c r="Q217" s="81" t="s">
        <v>122</v>
      </c>
      <c r="R217" s="81" t="s">
        <v>122</v>
      </c>
      <c r="S217" s="90">
        <v>6.75</v>
      </c>
      <c r="T217" s="81" t="s">
        <v>122</v>
      </c>
      <c r="U217" s="74" t="s">
        <v>122</v>
      </c>
      <c r="V217" s="19">
        <v>3638.4189166666665</v>
      </c>
      <c r="W217" s="19">
        <v>107.24768359375</v>
      </c>
      <c r="X217" s="19">
        <v>21830.513500000001</v>
      </c>
      <c r="Y217" s="19">
        <v>27455.406999999999</v>
      </c>
      <c r="Z217" s="19" t="s">
        <v>122</v>
      </c>
      <c r="AA217" s="19" t="s">
        <v>122</v>
      </c>
    </row>
    <row r="218" spans="1:27" x14ac:dyDescent="0.35">
      <c r="A218" s="28" t="s">
        <v>31</v>
      </c>
      <c r="B218" s="29">
        <v>44552</v>
      </c>
      <c r="C218" s="30" t="s">
        <v>21</v>
      </c>
      <c r="D218" s="30" t="s">
        <v>23</v>
      </c>
      <c r="E218" s="30"/>
      <c r="F218" s="30" t="s">
        <v>1520</v>
      </c>
      <c r="G218" s="31">
        <v>30</v>
      </c>
      <c r="H218" s="31"/>
      <c r="I218" s="30"/>
      <c r="J218" s="33" t="s">
        <v>128</v>
      </c>
      <c r="K218" s="30"/>
      <c r="L218" s="30"/>
      <c r="M218" s="30" t="s">
        <v>173</v>
      </c>
      <c r="N218" s="30" t="s">
        <v>562</v>
      </c>
      <c r="O218" s="31" t="s">
        <v>563</v>
      </c>
      <c r="P218" s="107">
        <v>80.947803794999999</v>
      </c>
      <c r="Q218" s="81" t="s">
        <v>122</v>
      </c>
      <c r="R218" s="81" t="s">
        <v>122</v>
      </c>
      <c r="S218" s="90">
        <v>14.5</v>
      </c>
      <c r="T218" s="74">
        <v>13</v>
      </c>
      <c r="U218" s="74" t="s">
        <v>122</v>
      </c>
      <c r="V218" s="19">
        <v>574.17092816666661</v>
      </c>
      <c r="W218" s="19">
        <v>29.282132812499999</v>
      </c>
      <c r="X218" s="19">
        <v>3445.0255690000004</v>
      </c>
      <c r="Y218" s="19">
        <v>7496.2259999999997</v>
      </c>
      <c r="Z218" s="19">
        <v>1494.241</v>
      </c>
      <c r="AA218" s="19">
        <v>4841.7359999999999</v>
      </c>
    </row>
    <row r="219" spans="1:27" x14ac:dyDescent="0.35">
      <c r="A219" s="28" t="s">
        <v>31</v>
      </c>
      <c r="B219" s="29">
        <v>44553</v>
      </c>
      <c r="C219" s="30" t="s">
        <v>21</v>
      </c>
      <c r="D219" s="30" t="s">
        <v>23</v>
      </c>
      <c r="E219" s="30"/>
      <c r="F219" s="30" t="s">
        <v>1521</v>
      </c>
      <c r="G219" s="31">
        <v>50</v>
      </c>
      <c r="H219" s="31"/>
      <c r="I219" s="30"/>
      <c r="J219" s="33" t="s">
        <v>136</v>
      </c>
      <c r="K219" s="30"/>
      <c r="L219" s="30"/>
      <c r="M219" s="30" t="s">
        <v>173</v>
      </c>
      <c r="N219" s="30" t="s">
        <v>56</v>
      </c>
      <c r="O219" s="31" t="s">
        <v>564</v>
      </c>
      <c r="P219" s="107">
        <v>63.216898743000002</v>
      </c>
      <c r="Q219" s="81" t="s">
        <v>122</v>
      </c>
      <c r="R219" s="81" t="s">
        <v>122</v>
      </c>
      <c r="S219" s="90">
        <v>15.015000000000001</v>
      </c>
      <c r="T219" s="74" t="s">
        <v>122</v>
      </c>
      <c r="U219" s="74">
        <v>292</v>
      </c>
      <c r="V219" s="19">
        <v>903.18028340000012</v>
      </c>
      <c r="W219" s="19">
        <v>15.18109765625</v>
      </c>
      <c r="X219" s="19">
        <v>4515.901417</v>
      </c>
      <c r="Y219" s="19">
        <v>3886.3609999999999</v>
      </c>
      <c r="Z219" s="19">
        <v>58992.425999999999</v>
      </c>
      <c r="AA219" s="19" t="s">
        <v>122</v>
      </c>
    </row>
    <row r="220" spans="1:27" x14ac:dyDescent="0.35">
      <c r="A220" s="28" t="s">
        <v>31</v>
      </c>
      <c r="B220" s="29">
        <v>44559</v>
      </c>
      <c r="C220" s="30" t="s">
        <v>21</v>
      </c>
      <c r="D220" s="30" t="s">
        <v>23</v>
      </c>
      <c r="E220" s="30"/>
      <c r="F220" s="30" t="s">
        <v>1522</v>
      </c>
      <c r="G220" s="31">
        <v>30</v>
      </c>
      <c r="H220" s="31"/>
      <c r="I220" s="30"/>
      <c r="J220" s="33" t="s">
        <v>128</v>
      </c>
      <c r="K220" s="30"/>
      <c r="L220" s="30"/>
      <c r="M220" s="30" t="s">
        <v>173</v>
      </c>
      <c r="N220" s="30" t="s">
        <v>565</v>
      </c>
      <c r="O220" s="31" t="s">
        <v>566</v>
      </c>
      <c r="P220" s="107">
        <v>23.247</v>
      </c>
      <c r="Q220" s="81" t="s">
        <v>122</v>
      </c>
      <c r="R220" s="81" t="s">
        <v>122</v>
      </c>
      <c r="S220" s="90">
        <v>3.4980000000000002</v>
      </c>
      <c r="T220" s="74" t="s">
        <v>122</v>
      </c>
      <c r="U220" s="74" t="s">
        <v>122</v>
      </c>
      <c r="V220" s="19">
        <v>1912.1430500000001</v>
      </c>
      <c r="W220" s="19">
        <v>51.684109375000006</v>
      </c>
      <c r="X220" s="19">
        <v>3824.2861000000003</v>
      </c>
      <c r="Y220" s="19">
        <v>13231.132000000001</v>
      </c>
      <c r="Z220" s="19">
        <v>3326.0390000000002</v>
      </c>
      <c r="AA220" s="19">
        <v>4238.4830000000002</v>
      </c>
    </row>
    <row r="221" spans="1:27" x14ac:dyDescent="0.35">
      <c r="A221" s="28" t="s">
        <v>31</v>
      </c>
      <c r="B221" s="29">
        <v>44533</v>
      </c>
      <c r="C221" s="30" t="s">
        <v>21</v>
      </c>
      <c r="D221" s="30" t="s">
        <v>23</v>
      </c>
      <c r="E221" s="30"/>
      <c r="F221" s="30" t="s">
        <v>1523</v>
      </c>
      <c r="G221" s="31">
        <v>50</v>
      </c>
      <c r="H221" s="31"/>
      <c r="I221" s="30"/>
      <c r="J221" s="33" t="s">
        <v>136</v>
      </c>
      <c r="K221" s="30"/>
      <c r="L221" s="30"/>
      <c r="M221" s="30" t="s">
        <v>173</v>
      </c>
      <c r="N221" s="30" t="s">
        <v>567</v>
      </c>
      <c r="O221" s="31" t="s">
        <v>568</v>
      </c>
      <c r="P221" s="107">
        <v>26.999997499999999</v>
      </c>
      <c r="Q221" s="81" t="s">
        <v>122</v>
      </c>
      <c r="R221" s="81" t="s">
        <v>122</v>
      </c>
      <c r="S221" s="90">
        <v>7.9999975000000001</v>
      </c>
      <c r="T221" s="74" t="s">
        <v>122</v>
      </c>
      <c r="U221" s="74" t="s">
        <v>122</v>
      </c>
      <c r="V221" s="19">
        <v>55.212564583333339</v>
      </c>
      <c r="W221" s="19">
        <v>8.3357003891050585</v>
      </c>
      <c r="X221" s="19">
        <v>1325.1015500000001</v>
      </c>
      <c r="Y221" s="19">
        <v>2142.2750000000001</v>
      </c>
      <c r="Z221" s="19" t="s">
        <v>122</v>
      </c>
      <c r="AA221" s="19" t="s">
        <v>122</v>
      </c>
    </row>
    <row r="222" spans="1:27" x14ac:dyDescent="0.35">
      <c r="A222" s="28" t="s">
        <v>31</v>
      </c>
      <c r="B222" s="29">
        <v>44536</v>
      </c>
      <c r="C222" s="30" t="s">
        <v>25</v>
      </c>
      <c r="D222" s="30" t="s">
        <v>22</v>
      </c>
      <c r="E222" s="30"/>
      <c r="F222" s="30" t="s">
        <v>1524</v>
      </c>
      <c r="G222" s="31">
        <v>30</v>
      </c>
      <c r="H222" s="31"/>
      <c r="I222" s="30"/>
      <c r="J222" s="33" t="s">
        <v>128</v>
      </c>
      <c r="K222" s="30"/>
      <c r="L222" s="30"/>
      <c r="M222" s="30" t="s">
        <v>173</v>
      </c>
      <c r="N222" s="30" t="s">
        <v>57</v>
      </c>
      <c r="O222" s="31" t="s">
        <v>569</v>
      </c>
      <c r="P222" s="107">
        <v>154.11613</v>
      </c>
      <c r="Q222" s="81" t="s">
        <v>122</v>
      </c>
      <c r="R222" s="81" t="s">
        <v>122</v>
      </c>
      <c r="S222" s="90">
        <v>150</v>
      </c>
      <c r="T222" s="74" t="s">
        <v>122</v>
      </c>
      <c r="U222" s="74" t="s">
        <v>122</v>
      </c>
      <c r="V222" s="19">
        <v>157.6480642857143</v>
      </c>
      <c r="W222" s="19">
        <v>18.640599221789884</v>
      </c>
      <c r="X222" s="19">
        <v>3310.6093500000002</v>
      </c>
      <c r="Y222" s="19">
        <v>4790.634</v>
      </c>
      <c r="Z222" s="19" t="s">
        <v>122</v>
      </c>
      <c r="AA222" s="19" t="s">
        <v>122</v>
      </c>
    </row>
    <row r="223" spans="1:27" x14ac:dyDescent="0.35">
      <c r="A223" s="28" t="s">
        <v>31</v>
      </c>
      <c r="B223" s="29">
        <v>44538</v>
      </c>
      <c r="C223" s="30" t="s">
        <v>21</v>
      </c>
      <c r="D223" s="30" t="s">
        <v>23</v>
      </c>
      <c r="E223" s="30"/>
      <c r="F223" s="30" t="s">
        <v>1525</v>
      </c>
      <c r="G223" s="31">
        <v>55</v>
      </c>
      <c r="H223" s="31"/>
      <c r="I223" s="30"/>
      <c r="J223" s="33" t="s">
        <v>154</v>
      </c>
      <c r="K223" s="30"/>
      <c r="L223" s="30"/>
      <c r="M223" s="30" t="s">
        <v>173</v>
      </c>
      <c r="N223" s="30" t="s">
        <v>570</v>
      </c>
      <c r="O223" s="31" t="s">
        <v>571</v>
      </c>
      <c r="P223" s="107">
        <v>164.4707325</v>
      </c>
      <c r="Q223" s="81" t="s">
        <v>122</v>
      </c>
      <c r="R223" s="81" t="s">
        <v>122</v>
      </c>
      <c r="S223" s="90">
        <v>45.897406500000002</v>
      </c>
      <c r="T223" s="74" t="s">
        <v>122</v>
      </c>
      <c r="U223" s="74" t="s">
        <v>122</v>
      </c>
      <c r="V223" s="19">
        <v>212.00146190476192</v>
      </c>
      <c r="W223" s="19">
        <v>25.810673151750972</v>
      </c>
      <c r="X223" s="19">
        <v>4452.0307000000003</v>
      </c>
      <c r="Y223" s="19">
        <v>6633.3429999999998</v>
      </c>
      <c r="Z223" s="19">
        <v>38519</v>
      </c>
      <c r="AA223" s="19">
        <v>51566</v>
      </c>
    </row>
    <row r="224" spans="1:27" x14ac:dyDescent="0.35">
      <c r="A224" s="28" t="s">
        <v>31</v>
      </c>
      <c r="B224" s="29">
        <v>44540</v>
      </c>
      <c r="C224" s="30" t="s">
        <v>21</v>
      </c>
      <c r="D224" s="30" t="s">
        <v>22</v>
      </c>
      <c r="E224" s="30"/>
      <c r="F224" s="30" t="s">
        <v>1725</v>
      </c>
      <c r="G224" s="31">
        <v>30</v>
      </c>
      <c r="H224" s="31"/>
      <c r="I224" s="30"/>
      <c r="J224" s="33" t="s">
        <v>128</v>
      </c>
      <c r="K224" s="30"/>
      <c r="L224" s="30"/>
      <c r="M224" s="30" t="s">
        <v>173</v>
      </c>
      <c r="N224" s="30" t="s">
        <v>572</v>
      </c>
      <c r="O224" s="31" t="s">
        <v>1726</v>
      </c>
      <c r="P224" s="107">
        <v>210</v>
      </c>
      <c r="Q224" s="81" t="s">
        <v>122</v>
      </c>
      <c r="R224" s="81" t="s">
        <v>122</v>
      </c>
      <c r="S224" s="90">
        <v>210</v>
      </c>
      <c r="T224" s="74" t="s">
        <v>122</v>
      </c>
      <c r="U224" s="74">
        <v>3</v>
      </c>
      <c r="V224" s="19">
        <v>31.899357058823533</v>
      </c>
      <c r="W224" s="19">
        <v>70.13893385214007</v>
      </c>
      <c r="X224" s="19">
        <v>542.28907000000004</v>
      </c>
      <c r="Y224" s="19">
        <v>18025.705999999998</v>
      </c>
      <c r="Z224" s="19">
        <v>0</v>
      </c>
      <c r="AA224" s="19" t="s">
        <v>122</v>
      </c>
    </row>
    <row r="225" spans="1:27" x14ac:dyDescent="0.35">
      <c r="A225" s="28" t="s">
        <v>31</v>
      </c>
      <c r="B225" s="29">
        <v>44540</v>
      </c>
      <c r="C225" s="30" t="s">
        <v>25</v>
      </c>
      <c r="D225" s="30" t="s">
        <v>22</v>
      </c>
      <c r="E225" s="30"/>
      <c r="F225" s="30" t="s">
        <v>1526</v>
      </c>
      <c r="G225" s="31">
        <v>30</v>
      </c>
      <c r="H225" s="31"/>
      <c r="I225" s="30"/>
      <c r="J225" s="33" t="s">
        <v>128</v>
      </c>
      <c r="K225" s="30"/>
      <c r="L225" s="30"/>
      <c r="M225" s="30" t="s">
        <v>173</v>
      </c>
      <c r="N225" s="30" t="s">
        <v>573</v>
      </c>
      <c r="O225" s="31" t="s">
        <v>574</v>
      </c>
      <c r="P225" s="107">
        <v>221.76874999999998</v>
      </c>
      <c r="Q225" s="81" t="s">
        <v>122</v>
      </c>
      <c r="R225" s="81" t="s">
        <v>122</v>
      </c>
      <c r="S225" s="90">
        <v>221.76874999999998</v>
      </c>
      <c r="T225" s="74" t="s">
        <v>122</v>
      </c>
      <c r="U225" s="74" t="s">
        <v>122</v>
      </c>
      <c r="V225" s="19">
        <v>0</v>
      </c>
      <c r="W225" s="19">
        <v>16.977863813229575</v>
      </c>
      <c r="X225" s="19">
        <v>0</v>
      </c>
      <c r="Y225" s="19">
        <v>4363.3110000000006</v>
      </c>
      <c r="Z225" s="19" t="s">
        <v>122</v>
      </c>
      <c r="AA225" s="19" t="s">
        <v>122</v>
      </c>
    </row>
    <row r="226" spans="1:27" x14ac:dyDescent="0.35">
      <c r="A226" s="28" t="s">
        <v>31</v>
      </c>
      <c r="B226" s="29">
        <v>44544</v>
      </c>
      <c r="C226" s="30" t="s">
        <v>21</v>
      </c>
      <c r="D226" s="30" t="s">
        <v>23</v>
      </c>
      <c r="E226" s="30" t="s">
        <v>1749</v>
      </c>
      <c r="F226" s="30" t="s">
        <v>1527</v>
      </c>
      <c r="G226" s="31">
        <v>30</v>
      </c>
      <c r="H226" s="31"/>
      <c r="I226" s="30"/>
      <c r="J226" s="33" t="s">
        <v>128</v>
      </c>
      <c r="K226" s="30"/>
      <c r="L226" s="30"/>
      <c r="M226" s="30" t="s">
        <v>173</v>
      </c>
      <c r="N226" s="30" t="s">
        <v>575</v>
      </c>
      <c r="O226" s="31" t="s">
        <v>576</v>
      </c>
      <c r="P226" s="107">
        <v>56.996487929790007</v>
      </c>
      <c r="Q226" s="81" t="s">
        <v>122</v>
      </c>
      <c r="R226" s="81" t="s">
        <v>122</v>
      </c>
      <c r="S226" s="90">
        <v>5.8550866064893876</v>
      </c>
      <c r="T226" s="74">
        <v>36</v>
      </c>
      <c r="U226" s="74">
        <v>24</v>
      </c>
      <c r="V226" s="19">
        <v>110.53770133333335</v>
      </c>
      <c r="W226" s="19">
        <v>14.136108949416343</v>
      </c>
      <c r="X226" s="19">
        <v>1658.0655200000001</v>
      </c>
      <c r="Y226" s="19">
        <v>3632.98</v>
      </c>
      <c r="Z226" s="19">
        <v>769.99553738128395</v>
      </c>
      <c r="AA226" s="19">
        <v>664.91861543036998</v>
      </c>
    </row>
    <row r="227" spans="1:27" x14ac:dyDescent="0.35">
      <c r="A227" s="28" t="s">
        <v>31</v>
      </c>
      <c r="B227" s="29">
        <v>44545</v>
      </c>
      <c r="C227" s="30" t="s">
        <v>21</v>
      </c>
      <c r="D227" s="30" t="s">
        <v>23</v>
      </c>
      <c r="E227" s="30" t="s">
        <v>1749</v>
      </c>
      <c r="F227" s="30" t="s">
        <v>1528</v>
      </c>
      <c r="G227" s="31">
        <v>35</v>
      </c>
      <c r="H227" s="31"/>
      <c r="I227" s="30"/>
      <c r="J227" s="33" t="s">
        <v>135</v>
      </c>
      <c r="K227" s="30"/>
      <c r="L227" s="30"/>
      <c r="M227" s="30" t="s">
        <v>173</v>
      </c>
      <c r="N227" s="30" t="s">
        <v>577</v>
      </c>
      <c r="O227" s="31" t="s">
        <v>578</v>
      </c>
      <c r="P227" s="107">
        <v>221.020168512</v>
      </c>
      <c r="Q227" s="81" t="s">
        <v>122</v>
      </c>
      <c r="R227" s="81" t="s">
        <v>122</v>
      </c>
      <c r="S227" s="90">
        <v>200.93</v>
      </c>
      <c r="T227" s="74" t="s">
        <v>122</v>
      </c>
      <c r="U227" s="74">
        <v>0</v>
      </c>
      <c r="V227" s="19">
        <v>24.663776428571428</v>
      </c>
      <c r="W227" s="19">
        <v>30.388245136186768</v>
      </c>
      <c r="X227" s="19">
        <v>345.29286999999999</v>
      </c>
      <c r="Y227" s="19">
        <v>7809.7789999999995</v>
      </c>
      <c r="Z227" s="19">
        <v>15577.5856997393</v>
      </c>
      <c r="AA227" s="19">
        <v>44317.603109381402</v>
      </c>
    </row>
    <row r="228" spans="1:27" x14ac:dyDescent="0.35">
      <c r="A228" s="28" t="s">
        <v>31</v>
      </c>
      <c r="B228" s="29">
        <v>44545</v>
      </c>
      <c r="C228" s="30" t="s">
        <v>21</v>
      </c>
      <c r="D228" s="30" t="s">
        <v>23</v>
      </c>
      <c r="E228" s="30" t="s">
        <v>1749</v>
      </c>
      <c r="F228" s="30" t="s">
        <v>1529</v>
      </c>
      <c r="G228" s="31">
        <v>20</v>
      </c>
      <c r="H228" s="31"/>
      <c r="I228" s="30"/>
      <c r="J228" s="33" t="s">
        <v>162</v>
      </c>
      <c r="K228" s="30"/>
      <c r="L228" s="30"/>
      <c r="M228" s="30" t="s">
        <v>173</v>
      </c>
      <c r="N228" s="30" t="s">
        <v>579</v>
      </c>
      <c r="O228" s="31" t="s">
        <v>580</v>
      </c>
      <c r="P228" s="107">
        <v>98.350474949999992</v>
      </c>
      <c r="Q228" s="81" t="s">
        <v>122</v>
      </c>
      <c r="R228" s="81" t="s">
        <v>122</v>
      </c>
      <c r="S228" s="90">
        <v>24.9999</v>
      </c>
      <c r="T228" s="74" t="s">
        <v>122</v>
      </c>
      <c r="U228" s="74" t="s">
        <v>122</v>
      </c>
      <c r="V228" s="19">
        <v>49.654818571428571</v>
      </c>
      <c r="W228" s="19">
        <v>34.336377431906612</v>
      </c>
      <c r="X228" s="19">
        <v>695.16746000000001</v>
      </c>
      <c r="Y228" s="19">
        <v>8824.4489999999987</v>
      </c>
      <c r="Z228" s="19">
        <v>2214</v>
      </c>
      <c r="AA228" s="19" t="s">
        <v>122</v>
      </c>
    </row>
    <row r="229" spans="1:27" x14ac:dyDescent="0.35">
      <c r="A229" s="28" t="s">
        <v>31</v>
      </c>
      <c r="B229" s="29">
        <v>44550</v>
      </c>
      <c r="C229" s="30" t="s">
        <v>21</v>
      </c>
      <c r="D229" s="30" t="s">
        <v>23</v>
      </c>
      <c r="E229" s="30" t="s">
        <v>1749</v>
      </c>
      <c r="F229" s="30" t="s">
        <v>1530</v>
      </c>
      <c r="G229" s="31">
        <v>50</v>
      </c>
      <c r="H229" s="31"/>
      <c r="I229" s="30"/>
      <c r="J229" s="33" t="s">
        <v>136</v>
      </c>
      <c r="K229" s="30"/>
      <c r="L229" s="30"/>
      <c r="M229" s="30" t="s">
        <v>173</v>
      </c>
      <c r="N229" s="30" t="s">
        <v>581</v>
      </c>
      <c r="O229" s="31" t="s">
        <v>582</v>
      </c>
      <c r="P229" s="107">
        <v>135.4962489943608</v>
      </c>
      <c r="Q229" s="81" t="s">
        <v>122</v>
      </c>
      <c r="R229" s="81" t="s">
        <v>122</v>
      </c>
      <c r="S229" s="90">
        <v>5.4</v>
      </c>
      <c r="T229" s="74">
        <v>7</v>
      </c>
      <c r="U229" s="74" t="s">
        <v>122</v>
      </c>
      <c r="V229" s="19">
        <v>200.70307181818183</v>
      </c>
      <c r="W229" s="19">
        <v>45.999463035019453</v>
      </c>
      <c r="X229" s="19">
        <v>2207.7337900000002</v>
      </c>
      <c r="Y229" s="19">
        <v>11821.861999999999</v>
      </c>
      <c r="Z229" s="19">
        <v>3.73403134010732</v>
      </c>
      <c r="AA229" s="19">
        <v>1064.8495034918501</v>
      </c>
    </row>
    <row r="230" spans="1:27" x14ac:dyDescent="0.35">
      <c r="A230" s="28" t="s">
        <v>31</v>
      </c>
      <c r="B230" s="29">
        <v>44551</v>
      </c>
      <c r="C230" s="30" t="s">
        <v>25</v>
      </c>
      <c r="D230" s="30" t="s">
        <v>23</v>
      </c>
      <c r="E230" s="30" t="s">
        <v>1749</v>
      </c>
      <c r="F230" s="30" t="s">
        <v>1531</v>
      </c>
      <c r="G230" s="31">
        <v>50</v>
      </c>
      <c r="H230" s="31"/>
      <c r="I230" s="30"/>
      <c r="J230" s="33" t="s">
        <v>136</v>
      </c>
      <c r="K230" s="30"/>
      <c r="L230" s="30"/>
      <c r="M230" s="30" t="s">
        <v>173</v>
      </c>
      <c r="N230" s="30" t="s">
        <v>583</v>
      </c>
      <c r="O230" s="31" t="s">
        <v>584</v>
      </c>
      <c r="P230" s="107">
        <v>174.24822864008999</v>
      </c>
      <c r="Q230" s="81" t="s">
        <v>122</v>
      </c>
      <c r="R230" s="81" t="s">
        <v>122</v>
      </c>
      <c r="S230" s="90">
        <v>44.24</v>
      </c>
      <c r="T230" s="74" t="s">
        <v>122</v>
      </c>
      <c r="U230" s="74" t="s">
        <v>122</v>
      </c>
      <c r="V230" s="19">
        <v>55.181573333333333</v>
      </c>
      <c r="W230" s="19">
        <v>121.9096147859922</v>
      </c>
      <c r="X230" s="19">
        <v>496.63416000000001</v>
      </c>
      <c r="Y230" s="19">
        <v>31330.770999999997</v>
      </c>
      <c r="Z230" s="19">
        <v>0</v>
      </c>
      <c r="AA230" s="19">
        <v>0</v>
      </c>
    </row>
    <row r="231" spans="1:27" x14ac:dyDescent="0.35">
      <c r="A231" s="28" t="s">
        <v>32</v>
      </c>
      <c r="B231" s="29">
        <v>44452</v>
      </c>
      <c r="C231" s="30" t="s">
        <v>25</v>
      </c>
      <c r="D231" s="30" t="s">
        <v>23</v>
      </c>
      <c r="E231" s="30"/>
      <c r="F231" s="30" t="s">
        <v>1532</v>
      </c>
      <c r="G231" s="31">
        <v>10</v>
      </c>
      <c r="H231" s="31"/>
      <c r="I231" s="30"/>
      <c r="J231" s="33" t="s">
        <v>138</v>
      </c>
      <c r="K231" s="30"/>
      <c r="L231" s="30"/>
      <c r="M231" s="30" t="s">
        <v>173</v>
      </c>
      <c r="N231" s="30" t="s">
        <v>585</v>
      </c>
      <c r="O231" s="31" t="s">
        <v>586</v>
      </c>
      <c r="P231" s="107">
        <v>107.4</v>
      </c>
      <c r="Q231" s="81">
        <v>107.4</v>
      </c>
      <c r="R231" s="81">
        <v>0</v>
      </c>
      <c r="S231" s="90">
        <v>107.4</v>
      </c>
      <c r="T231" s="74">
        <v>196</v>
      </c>
      <c r="U231" s="74">
        <v>109</v>
      </c>
      <c r="V231" s="19">
        <v>0</v>
      </c>
      <c r="W231" s="19">
        <v>0</v>
      </c>
      <c r="X231" s="19">
        <v>0</v>
      </c>
      <c r="Y231" s="19">
        <v>0</v>
      </c>
      <c r="Z231" s="19">
        <v>26124.21924792862</v>
      </c>
      <c r="AA231" s="19">
        <v>24909.610352399999</v>
      </c>
    </row>
    <row r="232" spans="1:27" x14ac:dyDescent="0.35">
      <c r="A232" s="28" t="s">
        <v>32</v>
      </c>
      <c r="B232" s="29">
        <v>44494</v>
      </c>
      <c r="C232" s="30" t="s">
        <v>25</v>
      </c>
      <c r="D232" s="30" t="s">
        <v>23</v>
      </c>
      <c r="E232" s="30"/>
      <c r="F232" s="30" t="s">
        <v>1533</v>
      </c>
      <c r="G232" s="31">
        <v>10</v>
      </c>
      <c r="H232" s="31"/>
      <c r="I232" s="30"/>
      <c r="J232" s="33" t="s">
        <v>138</v>
      </c>
      <c r="K232" s="30"/>
      <c r="L232" s="30"/>
      <c r="M232" s="30" t="s">
        <v>173</v>
      </c>
      <c r="N232" s="30" t="s">
        <v>587</v>
      </c>
      <c r="O232" s="31" t="s">
        <v>588</v>
      </c>
      <c r="P232" s="34" t="s">
        <v>122</v>
      </c>
      <c r="Q232" s="47">
        <v>129.56925000000001</v>
      </c>
      <c r="R232" s="47">
        <v>0</v>
      </c>
      <c r="S232" s="48">
        <v>129.56925000000001</v>
      </c>
      <c r="T232" s="53">
        <v>2726</v>
      </c>
      <c r="U232" s="53">
        <v>1554</v>
      </c>
      <c r="V232" s="19">
        <v>0</v>
      </c>
      <c r="W232" s="19">
        <v>0</v>
      </c>
      <c r="X232" s="19">
        <v>0</v>
      </c>
      <c r="Y232" s="19">
        <v>0</v>
      </c>
      <c r="Z232" s="19">
        <v>99728.457616316125</v>
      </c>
      <c r="AA232" s="19">
        <v>269090.11185300001</v>
      </c>
    </row>
    <row r="233" spans="1:27" x14ac:dyDescent="0.35">
      <c r="A233" s="28" t="s">
        <v>33</v>
      </c>
      <c r="B233" s="29">
        <v>44355</v>
      </c>
      <c r="C233" s="30" t="s">
        <v>21</v>
      </c>
      <c r="D233" s="30" t="s">
        <v>22</v>
      </c>
      <c r="E233" s="30"/>
      <c r="F233" s="30" t="s">
        <v>1534</v>
      </c>
      <c r="G233" s="31"/>
      <c r="H233" s="31"/>
      <c r="I233" s="30"/>
      <c r="J233" s="39"/>
      <c r="K233" s="30"/>
      <c r="L233" s="30"/>
      <c r="M233" s="30" t="s">
        <v>173</v>
      </c>
      <c r="N233" s="30" t="s">
        <v>589</v>
      </c>
      <c r="O233" s="31" t="s">
        <v>590</v>
      </c>
      <c r="P233" s="47" t="s">
        <v>122</v>
      </c>
      <c r="Q233" s="47">
        <v>0</v>
      </c>
      <c r="R233" s="47">
        <v>5.9</v>
      </c>
      <c r="S233" s="48">
        <v>5.9</v>
      </c>
      <c r="T233" s="74">
        <v>64</v>
      </c>
      <c r="U233" s="74">
        <v>67</v>
      </c>
      <c r="V233" s="19">
        <v>0.5</v>
      </c>
      <c r="W233" s="19">
        <v>0.83</v>
      </c>
      <c r="X233" s="19">
        <v>1</v>
      </c>
      <c r="Y233" s="19">
        <v>8.3000000000000007</v>
      </c>
      <c r="Z233" s="19">
        <v>1813</v>
      </c>
      <c r="AA233" s="19">
        <v>1827</v>
      </c>
    </row>
    <row r="234" spans="1:27" x14ac:dyDescent="0.35">
      <c r="A234" s="28" t="s">
        <v>33</v>
      </c>
      <c r="B234" s="29">
        <v>44481</v>
      </c>
      <c r="C234" s="30" t="s">
        <v>21</v>
      </c>
      <c r="D234" s="30" t="s">
        <v>22</v>
      </c>
      <c r="E234" s="30"/>
      <c r="F234" s="30" t="s">
        <v>1711</v>
      </c>
      <c r="G234" s="31"/>
      <c r="H234" s="31"/>
      <c r="I234" s="30"/>
      <c r="J234" s="39"/>
      <c r="K234" s="30"/>
      <c r="L234" s="30"/>
      <c r="M234" s="30" t="s">
        <v>173</v>
      </c>
      <c r="N234" s="30" t="s">
        <v>591</v>
      </c>
      <c r="O234" s="31" t="s">
        <v>592</v>
      </c>
      <c r="P234" s="47">
        <v>68.5</v>
      </c>
      <c r="Q234" s="47">
        <v>2.1</v>
      </c>
      <c r="R234" s="47">
        <v>0</v>
      </c>
      <c r="S234" s="48">
        <v>2.1</v>
      </c>
      <c r="T234" s="74">
        <v>12</v>
      </c>
      <c r="U234" s="74">
        <v>14</v>
      </c>
      <c r="V234" s="19">
        <v>2</v>
      </c>
      <c r="W234" s="19">
        <v>7</v>
      </c>
      <c r="X234" s="19">
        <v>12</v>
      </c>
      <c r="Y234" s="19">
        <v>234</v>
      </c>
      <c r="Z234" s="75">
        <v>1063</v>
      </c>
      <c r="AA234" s="19">
        <v>2316</v>
      </c>
    </row>
    <row r="235" spans="1:27" x14ac:dyDescent="0.35">
      <c r="A235" s="28" t="s">
        <v>33</v>
      </c>
      <c r="B235" s="29">
        <v>44551</v>
      </c>
      <c r="C235" s="30" t="s">
        <v>21</v>
      </c>
      <c r="D235" s="30" t="s">
        <v>22</v>
      </c>
      <c r="E235" s="30"/>
      <c r="F235" s="30" t="s">
        <v>1535</v>
      </c>
      <c r="G235" s="31"/>
      <c r="H235" s="31"/>
      <c r="I235" s="30"/>
      <c r="J235" s="39"/>
      <c r="K235" s="30"/>
      <c r="L235" s="30"/>
      <c r="M235" s="30" t="s">
        <v>173</v>
      </c>
      <c r="N235" s="30" t="s">
        <v>1326</v>
      </c>
      <c r="O235" s="31" t="s">
        <v>1327</v>
      </c>
      <c r="P235" s="47">
        <v>108.2</v>
      </c>
      <c r="Q235" s="47">
        <v>27.2</v>
      </c>
      <c r="R235" s="47">
        <v>0</v>
      </c>
      <c r="S235" s="48">
        <v>27.2</v>
      </c>
      <c r="T235" s="74">
        <v>15</v>
      </c>
      <c r="U235" s="74">
        <v>17</v>
      </c>
      <c r="V235" s="19" t="s">
        <v>122</v>
      </c>
      <c r="W235" s="19">
        <v>5</v>
      </c>
      <c r="X235" s="19" t="s">
        <v>122</v>
      </c>
      <c r="Y235" s="19">
        <v>259</v>
      </c>
      <c r="Z235" s="19">
        <v>8241</v>
      </c>
      <c r="AA235" s="19">
        <v>12249</v>
      </c>
    </row>
    <row r="236" spans="1:27" x14ac:dyDescent="0.35">
      <c r="A236" s="28" t="s">
        <v>34</v>
      </c>
      <c r="B236" s="29">
        <v>44215</v>
      </c>
      <c r="C236" s="30" t="s">
        <v>21</v>
      </c>
      <c r="D236" s="30" t="s">
        <v>23</v>
      </c>
      <c r="E236" s="30"/>
      <c r="F236" s="30" t="s">
        <v>1536</v>
      </c>
      <c r="G236" s="31">
        <v>40</v>
      </c>
      <c r="H236" s="31"/>
      <c r="I236" s="30"/>
      <c r="J236" s="30" t="s">
        <v>140</v>
      </c>
      <c r="K236" s="30"/>
      <c r="L236" s="30"/>
      <c r="M236" s="30" t="s">
        <v>173</v>
      </c>
      <c r="N236" s="30" t="s">
        <v>593</v>
      </c>
      <c r="O236" s="31" t="s">
        <v>594</v>
      </c>
      <c r="P236" s="47">
        <v>13.76</v>
      </c>
      <c r="Q236" s="47">
        <v>4.4400000000000004</v>
      </c>
      <c r="R236" s="47">
        <v>0</v>
      </c>
      <c r="S236" s="48">
        <v>4.4000000000000004</v>
      </c>
      <c r="T236" s="53">
        <v>27</v>
      </c>
      <c r="U236" s="92">
        <v>15</v>
      </c>
      <c r="V236" s="19">
        <v>96.275528384818898</v>
      </c>
      <c r="W236" s="19">
        <v>18.145984544284602</v>
      </c>
      <c r="X236" s="19">
        <v>23394.953397511003</v>
      </c>
      <c r="Y236" s="19">
        <v>4590.9340897040001</v>
      </c>
      <c r="Z236" s="19">
        <v>2850.2507759767454</v>
      </c>
      <c r="AA236" s="19">
        <v>18667.9763699</v>
      </c>
    </row>
    <row r="237" spans="1:27" x14ac:dyDescent="0.35">
      <c r="A237" s="28" t="s">
        <v>34</v>
      </c>
      <c r="B237" s="29">
        <v>44225</v>
      </c>
      <c r="C237" s="30" t="s">
        <v>21</v>
      </c>
      <c r="D237" s="30" t="s">
        <v>23</v>
      </c>
      <c r="E237" s="30"/>
      <c r="F237" s="30" t="s">
        <v>58</v>
      </c>
      <c r="G237" s="31">
        <v>10</v>
      </c>
      <c r="H237" s="31"/>
      <c r="I237" s="30"/>
      <c r="J237" s="30" t="s">
        <v>138</v>
      </c>
      <c r="K237" s="30"/>
      <c r="L237" s="30"/>
      <c r="M237" s="30" t="s">
        <v>173</v>
      </c>
      <c r="N237" s="30" t="s">
        <v>595</v>
      </c>
      <c r="O237" s="31" t="s">
        <v>596</v>
      </c>
      <c r="P237" s="47">
        <v>16.41</v>
      </c>
      <c r="Q237" s="47">
        <v>3.94</v>
      </c>
      <c r="R237" s="47">
        <v>0.34</v>
      </c>
      <c r="S237" s="48">
        <v>4.3</v>
      </c>
      <c r="T237" s="53">
        <v>19</v>
      </c>
      <c r="U237" s="92">
        <v>11</v>
      </c>
      <c r="V237" s="19">
        <v>21.4502678269609</v>
      </c>
      <c r="W237" s="19">
        <v>3.69836457194836</v>
      </c>
      <c r="X237" s="19">
        <v>4933.5616002010001</v>
      </c>
      <c r="Y237" s="19">
        <v>787.75165382500006</v>
      </c>
      <c r="Z237" s="19">
        <v>1474.2911120075298</v>
      </c>
      <c r="AA237" s="19">
        <v>1051.1661199999999</v>
      </c>
    </row>
    <row r="238" spans="1:27" x14ac:dyDescent="0.35">
      <c r="A238" s="28" t="s">
        <v>34</v>
      </c>
      <c r="B238" s="29">
        <v>44232</v>
      </c>
      <c r="C238" s="30" t="s">
        <v>21</v>
      </c>
      <c r="D238" s="30" t="s">
        <v>23</v>
      </c>
      <c r="E238" s="30"/>
      <c r="F238" s="30" t="s">
        <v>1537</v>
      </c>
      <c r="G238" s="31">
        <v>50</v>
      </c>
      <c r="H238" s="31"/>
      <c r="I238" s="30"/>
      <c r="J238" s="30" t="s">
        <v>136</v>
      </c>
      <c r="K238" s="30"/>
      <c r="L238" s="30"/>
      <c r="M238" s="30" t="s">
        <v>173</v>
      </c>
      <c r="N238" s="30" t="s">
        <v>597</v>
      </c>
      <c r="O238" s="30" t="s">
        <v>598</v>
      </c>
      <c r="P238" s="47">
        <v>42.1</v>
      </c>
      <c r="Q238" s="47">
        <v>3.6</v>
      </c>
      <c r="R238" s="47">
        <v>0</v>
      </c>
      <c r="S238" s="48">
        <v>3.6</v>
      </c>
      <c r="T238" s="53">
        <v>15</v>
      </c>
      <c r="U238" s="53">
        <v>14</v>
      </c>
      <c r="V238" s="19">
        <v>114.53003635843601</v>
      </c>
      <c r="W238" s="19">
        <v>9.4494152736031793</v>
      </c>
      <c r="X238" s="19">
        <v>25998.318253365</v>
      </c>
      <c r="Y238" s="19">
        <v>2381.2526489479997</v>
      </c>
      <c r="Z238" s="19">
        <v>1124.0381874411723</v>
      </c>
      <c r="AA238" s="19">
        <v>1662.2914794199999</v>
      </c>
    </row>
    <row r="239" spans="1:27" x14ac:dyDescent="0.35">
      <c r="A239" s="28" t="s">
        <v>34</v>
      </c>
      <c r="B239" s="29">
        <v>44236</v>
      </c>
      <c r="C239" s="30" t="s">
        <v>21</v>
      </c>
      <c r="D239" s="30" t="s">
        <v>23</v>
      </c>
      <c r="E239" s="30"/>
      <c r="F239" s="30" t="s">
        <v>1538</v>
      </c>
      <c r="G239" s="31">
        <v>40</v>
      </c>
      <c r="H239" s="31"/>
      <c r="I239" s="30"/>
      <c r="J239" s="30" t="s">
        <v>140</v>
      </c>
      <c r="K239" s="30"/>
      <c r="L239" s="30"/>
      <c r="M239" s="30" t="s">
        <v>173</v>
      </c>
      <c r="N239" s="30" t="s">
        <v>599</v>
      </c>
      <c r="O239" s="30" t="s">
        <v>600</v>
      </c>
      <c r="P239" s="47">
        <v>131</v>
      </c>
      <c r="Q239" s="47">
        <v>19.8</v>
      </c>
      <c r="R239" s="47">
        <v>24.2</v>
      </c>
      <c r="S239" s="48">
        <v>44</v>
      </c>
      <c r="T239" s="53">
        <v>391</v>
      </c>
      <c r="U239" s="53">
        <v>424</v>
      </c>
      <c r="V239" s="19">
        <v>294.37246100711798</v>
      </c>
      <c r="W239" s="19">
        <v>93.089502783407099</v>
      </c>
      <c r="X239" s="19">
        <v>67116.921109622999</v>
      </c>
      <c r="Y239" s="19">
        <v>23551.644204201999</v>
      </c>
      <c r="Z239" s="19">
        <v>143410.45474700694</v>
      </c>
      <c r="AA239" s="19">
        <v>156149.33956699999</v>
      </c>
    </row>
    <row r="240" spans="1:27" x14ac:dyDescent="0.35">
      <c r="A240" s="28" t="s">
        <v>34</v>
      </c>
      <c r="B240" s="29">
        <v>44238</v>
      </c>
      <c r="C240" s="30" t="s">
        <v>21</v>
      </c>
      <c r="D240" s="30" t="s">
        <v>23</v>
      </c>
      <c r="E240" s="30"/>
      <c r="F240" s="30" t="s">
        <v>1539</v>
      </c>
      <c r="G240" s="31">
        <v>10</v>
      </c>
      <c r="H240" s="31"/>
      <c r="I240" s="30"/>
      <c r="J240" s="30" t="s">
        <v>138</v>
      </c>
      <c r="K240" s="30"/>
      <c r="L240" s="30"/>
      <c r="M240" s="30" t="s">
        <v>173</v>
      </c>
      <c r="N240" s="30" t="s">
        <v>601</v>
      </c>
      <c r="O240" s="30" t="s">
        <v>602</v>
      </c>
      <c r="P240" s="47">
        <v>176</v>
      </c>
      <c r="Q240" s="47">
        <v>0</v>
      </c>
      <c r="R240" s="47">
        <v>47.4</v>
      </c>
      <c r="S240" s="48">
        <v>47.4</v>
      </c>
      <c r="T240" s="53">
        <v>80</v>
      </c>
      <c r="U240" s="53">
        <v>75</v>
      </c>
      <c r="V240" s="19">
        <v>378.88410029839798</v>
      </c>
      <c r="W240" s="19">
        <v>40.859356019549402</v>
      </c>
      <c r="X240" s="19">
        <v>85627.806667437995</v>
      </c>
      <c r="Y240" s="19">
        <v>10337.417072946</v>
      </c>
      <c r="Z240" s="19">
        <v>47155.737301078974</v>
      </c>
      <c r="AA240" s="19">
        <v>43296.552688999996</v>
      </c>
    </row>
    <row r="241" spans="1:27" x14ac:dyDescent="0.35">
      <c r="A241" s="28" t="s">
        <v>34</v>
      </c>
      <c r="B241" s="29">
        <v>44246</v>
      </c>
      <c r="C241" s="30" t="s">
        <v>21</v>
      </c>
      <c r="D241" s="30" t="s">
        <v>22</v>
      </c>
      <c r="E241" s="30"/>
      <c r="F241" s="30" t="s">
        <v>59</v>
      </c>
      <c r="G241" s="31">
        <v>50</v>
      </c>
      <c r="H241" s="31"/>
      <c r="I241" s="30"/>
      <c r="J241" s="30" t="s">
        <v>136</v>
      </c>
      <c r="K241" s="30"/>
      <c r="L241" s="30"/>
      <c r="M241" s="30" t="s">
        <v>173</v>
      </c>
      <c r="N241" s="30" t="s">
        <v>603</v>
      </c>
      <c r="O241" s="30" t="s">
        <v>604</v>
      </c>
      <c r="P241" s="47">
        <v>96</v>
      </c>
      <c r="Q241" s="47">
        <v>12.5</v>
      </c>
      <c r="R241" s="47">
        <v>22.1</v>
      </c>
      <c r="S241" s="48">
        <v>34.6</v>
      </c>
      <c r="T241" s="53">
        <v>379</v>
      </c>
      <c r="U241" s="53">
        <v>447</v>
      </c>
      <c r="V241" s="19">
        <v>371.014762552511</v>
      </c>
      <c r="W241" s="19">
        <v>59.383751086956501</v>
      </c>
      <c r="X241" s="19">
        <v>81252.232999</v>
      </c>
      <c r="Y241" s="19">
        <v>15024.089025000001</v>
      </c>
      <c r="Z241" s="19">
        <v>237628</v>
      </c>
      <c r="AA241" s="19">
        <v>273875</v>
      </c>
    </row>
    <row r="242" spans="1:27" x14ac:dyDescent="0.35">
      <c r="A242" s="28" t="s">
        <v>34</v>
      </c>
      <c r="B242" s="29">
        <v>44246</v>
      </c>
      <c r="C242" s="30" t="s">
        <v>21</v>
      </c>
      <c r="D242" s="30" t="s">
        <v>22</v>
      </c>
      <c r="E242" s="30"/>
      <c r="F242" s="30" t="s">
        <v>1540</v>
      </c>
      <c r="G242" s="31">
        <v>10</v>
      </c>
      <c r="H242" s="31"/>
      <c r="I242" s="30"/>
      <c r="J242" s="30" t="s">
        <v>138</v>
      </c>
      <c r="K242" s="30"/>
      <c r="L242" s="30"/>
      <c r="M242" s="30" t="s">
        <v>173</v>
      </c>
      <c r="N242" s="30" t="s">
        <v>605</v>
      </c>
      <c r="O242" s="30" t="s">
        <v>606</v>
      </c>
      <c r="P242" s="47">
        <v>1351</v>
      </c>
      <c r="Q242" s="47">
        <v>75.599999999999994</v>
      </c>
      <c r="R242" s="47">
        <v>439.9</v>
      </c>
      <c r="S242" s="48">
        <v>515.5</v>
      </c>
      <c r="T242" s="53">
        <v>1051</v>
      </c>
      <c r="U242" s="53">
        <v>830</v>
      </c>
      <c r="V242" s="19">
        <v>5089.19235295014</v>
      </c>
      <c r="W242" s="19">
        <v>3101.04991398634</v>
      </c>
      <c r="X242" s="19">
        <v>1119622.3176490299</v>
      </c>
      <c r="Y242" s="19">
        <v>784565.62823854492</v>
      </c>
      <c r="Z242" s="19">
        <v>138925</v>
      </c>
      <c r="AA242" s="19">
        <v>26321.028395999998</v>
      </c>
    </row>
    <row r="243" spans="1:27" x14ac:dyDescent="0.35">
      <c r="A243" s="28" t="s">
        <v>34</v>
      </c>
      <c r="B243" s="29">
        <v>44249</v>
      </c>
      <c r="C243" s="30" t="s">
        <v>21</v>
      </c>
      <c r="D243" s="30" t="s">
        <v>23</v>
      </c>
      <c r="E243" s="30"/>
      <c r="F243" s="30" t="s">
        <v>60</v>
      </c>
      <c r="G243" s="31">
        <v>10</v>
      </c>
      <c r="H243" s="31"/>
      <c r="I243" s="30"/>
      <c r="J243" s="30" t="s">
        <v>138</v>
      </c>
      <c r="K243" s="30"/>
      <c r="L243" s="30"/>
      <c r="M243" s="30" t="s">
        <v>173</v>
      </c>
      <c r="N243" s="30" t="s">
        <v>607</v>
      </c>
      <c r="O243" s="30" t="s">
        <v>608</v>
      </c>
      <c r="P243" s="47">
        <v>43.3</v>
      </c>
      <c r="Q243" s="47">
        <v>13.4</v>
      </c>
      <c r="R243" s="47">
        <v>0</v>
      </c>
      <c r="S243" s="48">
        <v>13.4</v>
      </c>
      <c r="T243" s="53">
        <v>47</v>
      </c>
      <c r="U243" s="53">
        <v>47</v>
      </c>
      <c r="V243" s="19">
        <v>28.242085369995301</v>
      </c>
      <c r="W243" s="19">
        <v>4.9665457569049707</v>
      </c>
      <c r="X243" s="19">
        <v>6043.8062691789992</v>
      </c>
      <c r="Y243" s="19">
        <v>1097.6066122760001</v>
      </c>
      <c r="Z243" s="19">
        <v>315.7520505580207</v>
      </c>
      <c r="AA243" s="19">
        <v>398.05006883999999</v>
      </c>
    </row>
    <row r="244" spans="1:27" x14ac:dyDescent="0.35">
      <c r="A244" s="28" t="s">
        <v>34</v>
      </c>
      <c r="B244" s="29">
        <v>44256</v>
      </c>
      <c r="C244" s="30" t="s">
        <v>21</v>
      </c>
      <c r="D244" s="30" t="s">
        <v>23</v>
      </c>
      <c r="E244" s="30"/>
      <c r="F244" s="30" t="s">
        <v>1541</v>
      </c>
      <c r="G244" s="31">
        <v>20</v>
      </c>
      <c r="H244" s="31"/>
      <c r="I244" s="30"/>
      <c r="J244" s="30" t="s">
        <v>152</v>
      </c>
      <c r="K244" s="30"/>
      <c r="L244" s="30"/>
      <c r="M244" s="30" t="s">
        <v>173</v>
      </c>
      <c r="N244" s="30" t="s">
        <v>609</v>
      </c>
      <c r="O244" s="30" t="s">
        <v>610</v>
      </c>
      <c r="P244" s="47">
        <v>9.6</v>
      </c>
      <c r="Q244" s="47">
        <v>4.9000000000000004</v>
      </c>
      <c r="R244" s="47">
        <v>0</v>
      </c>
      <c r="S244" s="48">
        <v>4.9000000000000004</v>
      </c>
      <c r="T244" s="53">
        <v>7</v>
      </c>
      <c r="U244" s="53">
        <v>7</v>
      </c>
      <c r="V244" s="19">
        <v>36.227847995799102</v>
      </c>
      <c r="W244" s="19">
        <v>6.2304273900555502</v>
      </c>
      <c r="X244" s="19">
        <v>7752.7594711009997</v>
      </c>
      <c r="Y244" s="19">
        <v>1570.0677022939999</v>
      </c>
      <c r="Z244" s="19">
        <v>313.34680001970736</v>
      </c>
      <c r="AA244" s="19">
        <v>34.775129999999997</v>
      </c>
    </row>
    <row r="245" spans="1:27" x14ac:dyDescent="0.35">
      <c r="A245" s="28" t="s">
        <v>34</v>
      </c>
      <c r="B245" s="29">
        <v>44264</v>
      </c>
      <c r="C245" s="30" t="s">
        <v>21</v>
      </c>
      <c r="D245" s="30" t="s">
        <v>23</v>
      </c>
      <c r="E245" s="30"/>
      <c r="F245" s="30" t="s">
        <v>1542</v>
      </c>
      <c r="G245" s="31">
        <v>40</v>
      </c>
      <c r="H245" s="31"/>
      <c r="I245" s="30"/>
      <c r="J245" s="30" t="s">
        <v>140</v>
      </c>
      <c r="K245" s="30"/>
      <c r="L245" s="30"/>
      <c r="M245" s="30" t="s">
        <v>173</v>
      </c>
      <c r="N245" s="30" t="s">
        <v>611</v>
      </c>
      <c r="O245" s="30" t="s">
        <v>612</v>
      </c>
      <c r="P245" s="47">
        <v>8.1999999999999993</v>
      </c>
      <c r="Q245" s="47">
        <v>3.4</v>
      </c>
      <c r="R245" s="47">
        <v>0</v>
      </c>
      <c r="S245" s="48">
        <v>3.4</v>
      </c>
      <c r="T245" s="53">
        <v>18</v>
      </c>
      <c r="U245" s="53">
        <v>15</v>
      </c>
      <c r="V245" s="19">
        <v>20.3411929334567</v>
      </c>
      <c r="W245" s="19">
        <v>9.4077142647016103</v>
      </c>
      <c r="X245" s="19">
        <v>4230.9681301589999</v>
      </c>
      <c r="Y245" s="19">
        <v>2333.1131376459998</v>
      </c>
      <c r="Z245" s="19">
        <v>1196.3344336601467</v>
      </c>
      <c r="AA245" s="19">
        <v>934.91599499999995</v>
      </c>
    </row>
    <row r="246" spans="1:27" x14ac:dyDescent="0.35">
      <c r="A246" s="28" t="s">
        <v>34</v>
      </c>
      <c r="B246" s="29">
        <v>44266</v>
      </c>
      <c r="C246" s="30" t="s">
        <v>21</v>
      </c>
      <c r="D246" s="30" t="s">
        <v>23</v>
      </c>
      <c r="E246" s="30"/>
      <c r="F246" s="30" t="s">
        <v>1543</v>
      </c>
      <c r="G246" s="31">
        <v>30</v>
      </c>
      <c r="H246" s="31"/>
      <c r="I246" s="30"/>
      <c r="J246" s="30" t="s">
        <v>128</v>
      </c>
      <c r="K246" s="30"/>
      <c r="L246" s="30"/>
      <c r="M246" s="30" t="s">
        <v>173</v>
      </c>
      <c r="N246" s="30" t="s">
        <v>613</v>
      </c>
      <c r="O246" s="30" t="s">
        <v>614</v>
      </c>
      <c r="P246" s="47">
        <v>719.1</v>
      </c>
      <c r="Q246" s="47">
        <v>15</v>
      </c>
      <c r="R246" s="47">
        <v>0</v>
      </c>
      <c r="S246" s="48">
        <v>15</v>
      </c>
      <c r="T246" s="53">
        <v>95</v>
      </c>
      <c r="U246" s="53">
        <v>90</v>
      </c>
      <c r="V246" s="19">
        <v>927.92998381577308</v>
      </c>
      <c r="W246" s="19">
        <v>149.19423842873499</v>
      </c>
      <c r="X246" s="19">
        <v>191153.57666604899</v>
      </c>
      <c r="Y246" s="19">
        <v>37746.142322470005</v>
      </c>
      <c r="Z246" s="19">
        <v>93911.865333178299</v>
      </c>
      <c r="AA246" s="19">
        <v>59041</v>
      </c>
    </row>
    <row r="247" spans="1:27" x14ac:dyDescent="0.35">
      <c r="A247" s="28" t="s">
        <v>34</v>
      </c>
      <c r="B247" s="29">
        <v>44270</v>
      </c>
      <c r="C247" s="30" t="s">
        <v>21</v>
      </c>
      <c r="D247" s="30" t="s">
        <v>23</v>
      </c>
      <c r="E247" s="30"/>
      <c r="F247" s="30" t="s">
        <v>1544</v>
      </c>
      <c r="G247" s="31">
        <v>50</v>
      </c>
      <c r="H247" s="31"/>
      <c r="I247" s="30"/>
      <c r="J247" s="30" t="s">
        <v>136</v>
      </c>
      <c r="K247" s="30"/>
      <c r="L247" s="30"/>
      <c r="M247" s="30" t="s">
        <v>173</v>
      </c>
      <c r="N247" s="30" t="s">
        <v>615</v>
      </c>
      <c r="O247" s="30" t="s">
        <v>616</v>
      </c>
      <c r="P247" s="47">
        <v>3.7</v>
      </c>
      <c r="Q247" s="47">
        <v>2</v>
      </c>
      <c r="R247" s="47">
        <v>0</v>
      </c>
      <c r="S247" s="48">
        <v>2</v>
      </c>
      <c r="T247" s="53">
        <v>7</v>
      </c>
      <c r="U247" s="92">
        <v>5</v>
      </c>
      <c r="V247" s="19">
        <v>12.484278944549001</v>
      </c>
      <c r="W247" s="19">
        <v>4.9699561222760007</v>
      </c>
      <c r="X247" s="19">
        <v>2546.7929046880004</v>
      </c>
      <c r="Y247" s="19">
        <v>1242.4890305689999</v>
      </c>
      <c r="Z247" s="19">
        <v>0</v>
      </c>
      <c r="AA247" s="19">
        <v>19.081737999999998</v>
      </c>
    </row>
    <row r="248" spans="1:27" x14ac:dyDescent="0.35">
      <c r="A248" s="28" t="s">
        <v>34</v>
      </c>
      <c r="B248" s="29">
        <v>44273</v>
      </c>
      <c r="C248" s="30" t="s">
        <v>21</v>
      </c>
      <c r="D248" s="30" t="s">
        <v>23</v>
      </c>
      <c r="E248" s="30"/>
      <c r="F248" s="30" t="s">
        <v>1545</v>
      </c>
      <c r="G248" s="31">
        <v>40</v>
      </c>
      <c r="H248" s="31"/>
      <c r="I248" s="30"/>
      <c r="J248" s="30" t="s">
        <v>140</v>
      </c>
      <c r="K248" s="30"/>
      <c r="L248" s="30"/>
      <c r="M248" s="30" t="s">
        <v>173</v>
      </c>
      <c r="N248" s="30" t="s">
        <v>617</v>
      </c>
      <c r="O248" s="30" t="s">
        <v>618</v>
      </c>
      <c r="P248" s="47">
        <v>250.2</v>
      </c>
      <c r="Q248" s="47">
        <v>0</v>
      </c>
      <c r="R248" s="47">
        <v>152.5</v>
      </c>
      <c r="S248" s="48">
        <v>152.5</v>
      </c>
      <c r="T248" s="53">
        <v>93</v>
      </c>
      <c r="U248" s="92">
        <v>93</v>
      </c>
      <c r="V248" s="19">
        <v>718.60979741968708</v>
      </c>
      <c r="W248" s="19">
        <v>197.40295568161901</v>
      </c>
      <c r="X248" s="19">
        <v>144440.56928135699</v>
      </c>
      <c r="Y248" s="19">
        <v>49745.544831767998</v>
      </c>
      <c r="Z248" s="19">
        <v>69466.817756318662</v>
      </c>
      <c r="AA248" s="19">
        <v>57002.055590999997</v>
      </c>
    </row>
    <row r="249" spans="1:27" x14ac:dyDescent="0.35">
      <c r="A249" s="28" t="s">
        <v>34</v>
      </c>
      <c r="B249" s="29">
        <v>44274</v>
      </c>
      <c r="C249" s="30" t="s">
        <v>21</v>
      </c>
      <c r="D249" s="30" t="s">
        <v>23</v>
      </c>
      <c r="E249" s="30"/>
      <c r="F249" s="30" t="s">
        <v>1546</v>
      </c>
      <c r="G249" s="31">
        <v>20</v>
      </c>
      <c r="H249" s="31"/>
      <c r="I249" s="30"/>
      <c r="J249" s="30" t="s">
        <v>152</v>
      </c>
      <c r="K249" s="30"/>
      <c r="L249" s="30"/>
      <c r="M249" s="30" t="s">
        <v>173</v>
      </c>
      <c r="N249" s="30" t="s">
        <v>619</v>
      </c>
      <c r="O249" s="30" t="s">
        <v>620</v>
      </c>
      <c r="P249" s="47">
        <v>186.2</v>
      </c>
      <c r="Q249" s="47">
        <v>110</v>
      </c>
      <c r="R249" s="47">
        <v>0</v>
      </c>
      <c r="S249" s="48">
        <v>110</v>
      </c>
      <c r="T249" s="53">
        <v>63</v>
      </c>
      <c r="U249" s="53">
        <v>64</v>
      </c>
      <c r="V249" s="19">
        <v>385.79905505778902</v>
      </c>
      <c r="W249" s="19">
        <v>131.48543943675901</v>
      </c>
      <c r="X249" s="19">
        <v>76774.011956499991</v>
      </c>
      <c r="Y249" s="19">
        <v>33265.816177499997</v>
      </c>
      <c r="Z249" s="19">
        <v>2081.1089999999999</v>
      </c>
      <c r="AA249" s="19">
        <v>2313</v>
      </c>
    </row>
    <row r="250" spans="1:27" x14ac:dyDescent="0.35">
      <c r="A250" s="28" t="s">
        <v>34</v>
      </c>
      <c r="B250" s="29">
        <v>44278</v>
      </c>
      <c r="C250" s="30" t="s">
        <v>21</v>
      </c>
      <c r="D250" s="30" t="s">
        <v>23</v>
      </c>
      <c r="E250" s="30"/>
      <c r="F250" s="30" t="s">
        <v>1547</v>
      </c>
      <c r="G250" s="31">
        <v>10</v>
      </c>
      <c r="H250" s="31"/>
      <c r="I250" s="30"/>
      <c r="J250" s="30" t="s">
        <v>138</v>
      </c>
      <c r="K250" s="30"/>
      <c r="L250" s="30"/>
      <c r="M250" s="30" t="s">
        <v>173</v>
      </c>
      <c r="N250" s="30" t="s">
        <v>621</v>
      </c>
      <c r="O250" s="30" t="s">
        <v>622</v>
      </c>
      <c r="P250" s="47">
        <v>21.9</v>
      </c>
      <c r="Q250" s="47">
        <v>5.4</v>
      </c>
      <c r="R250" s="47">
        <v>0</v>
      </c>
      <c r="S250" s="48">
        <v>5.4</v>
      </c>
      <c r="T250" s="53">
        <v>29</v>
      </c>
      <c r="U250" s="53">
        <v>35</v>
      </c>
      <c r="V250" s="19">
        <v>17.561099485816701</v>
      </c>
      <c r="W250" s="19">
        <v>5.0672902870400005</v>
      </c>
      <c r="X250" s="19">
        <v>3354.1700017909998</v>
      </c>
      <c r="Y250" s="19">
        <v>1013.4580574079999</v>
      </c>
      <c r="Z250" s="19">
        <v>2020.1694231544977</v>
      </c>
      <c r="AA250" s="19">
        <v>2997.3128400000001</v>
      </c>
    </row>
    <row r="251" spans="1:27" x14ac:dyDescent="0.35">
      <c r="A251" s="28" t="s">
        <v>34</v>
      </c>
      <c r="B251" s="29">
        <v>44278</v>
      </c>
      <c r="C251" s="30" t="s">
        <v>21</v>
      </c>
      <c r="D251" s="30" t="s">
        <v>23</v>
      </c>
      <c r="E251" s="30"/>
      <c r="F251" s="30" t="s">
        <v>1548</v>
      </c>
      <c r="G251" s="31">
        <v>40</v>
      </c>
      <c r="H251" s="31"/>
      <c r="I251" s="30"/>
      <c r="J251" s="30" t="s">
        <v>140</v>
      </c>
      <c r="K251" s="30"/>
      <c r="L251" s="30"/>
      <c r="M251" s="30" t="s">
        <v>173</v>
      </c>
      <c r="N251" s="30" t="s">
        <v>623</v>
      </c>
      <c r="O251" s="30" t="s">
        <v>624</v>
      </c>
      <c r="P251" s="47">
        <v>10.3</v>
      </c>
      <c r="Q251" s="47">
        <v>2.1</v>
      </c>
      <c r="R251" s="47">
        <v>0</v>
      </c>
      <c r="S251" s="48">
        <v>2.1</v>
      </c>
      <c r="T251" s="53">
        <v>30</v>
      </c>
      <c r="U251" s="53">
        <v>37</v>
      </c>
      <c r="V251" s="19">
        <v>45.941569498469697</v>
      </c>
      <c r="W251" s="19">
        <v>12.222411623911999</v>
      </c>
      <c r="X251" s="19">
        <v>9096.4307606969905</v>
      </c>
      <c r="Y251" s="19">
        <v>3055.6029059779999</v>
      </c>
      <c r="Z251" s="19">
        <v>769.76893136916783</v>
      </c>
      <c r="AA251" s="19">
        <v>2772.8261990000001</v>
      </c>
    </row>
    <row r="252" spans="1:27" x14ac:dyDescent="0.35">
      <c r="A252" s="28" t="s">
        <v>34</v>
      </c>
      <c r="B252" s="29">
        <v>44279</v>
      </c>
      <c r="C252" s="30" t="s">
        <v>21</v>
      </c>
      <c r="D252" s="30" t="s">
        <v>23</v>
      </c>
      <c r="E252" s="30"/>
      <c r="F252" s="30" t="s">
        <v>1549</v>
      </c>
      <c r="G252" s="31">
        <v>40</v>
      </c>
      <c r="H252" s="31"/>
      <c r="I252" s="30"/>
      <c r="J252" s="30" t="s">
        <v>140</v>
      </c>
      <c r="K252" s="30"/>
      <c r="L252" s="30"/>
      <c r="M252" s="30" t="s">
        <v>173</v>
      </c>
      <c r="N252" s="30" t="s">
        <v>625</v>
      </c>
      <c r="O252" s="30" t="s">
        <v>626</v>
      </c>
      <c r="P252" s="47">
        <v>91.3</v>
      </c>
      <c r="Q252" s="47">
        <v>0</v>
      </c>
      <c r="R252" s="47">
        <v>30.9</v>
      </c>
      <c r="S252" s="48">
        <v>30.9</v>
      </c>
      <c r="T252" s="53">
        <v>272</v>
      </c>
      <c r="U252" s="53">
        <v>238</v>
      </c>
      <c r="V252" s="19">
        <v>153.52746733889302</v>
      </c>
      <c r="W252" s="19">
        <v>38.5836123151621</v>
      </c>
      <c r="X252" s="19">
        <v>30244.911065761997</v>
      </c>
      <c r="Y252" s="19">
        <v>9761.6539157359985</v>
      </c>
      <c r="Z252" s="19">
        <v>56152.534857368082</v>
      </c>
      <c r="AA252" s="19">
        <v>64209.1567</v>
      </c>
    </row>
    <row r="253" spans="1:27" x14ac:dyDescent="0.35">
      <c r="A253" s="28" t="s">
        <v>34</v>
      </c>
      <c r="B253" s="29">
        <v>44280</v>
      </c>
      <c r="C253" s="30" t="s">
        <v>21</v>
      </c>
      <c r="D253" s="30" t="s">
        <v>22</v>
      </c>
      <c r="E253" s="30" t="s">
        <v>254</v>
      </c>
      <c r="F253" s="30" t="s">
        <v>1745</v>
      </c>
      <c r="G253" s="31">
        <v>30</v>
      </c>
      <c r="H253" s="31"/>
      <c r="I253" s="30"/>
      <c r="J253" s="30" t="s">
        <v>128</v>
      </c>
      <c r="K253" s="30"/>
      <c r="L253" s="30"/>
      <c r="M253" s="30" t="s">
        <v>173</v>
      </c>
      <c r="N253" s="30" t="s">
        <v>627</v>
      </c>
      <c r="O253" s="30" t="s">
        <v>628</v>
      </c>
      <c r="P253" s="47">
        <v>351.1</v>
      </c>
      <c r="Q253" s="47">
        <v>341.9</v>
      </c>
      <c r="R253" s="47">
        <v>0</v>
      </c>
      <c r="S253" s="48">
        <v>341.9</v>
      </c>
      <c r="T253" s="53" t="s">
        <v>122</v>
      </c>
      <c r="U253" s="53" t="s">
        <v>122</v>
      </c>
      <c r="V253" s="19">
        <v>655.39078742418906</v>
      </c>
      <c r="W253" s="19">
        <v>177.998048848</v>
      </c>
      <c r="X253" s="19">
        <v>128456.59433514101</v>
      </c>
      <c r="Y253" s="19">
        <v>45033.506358544</v>
      </c>
      <c r="Z253" s="19">
        <v>0</v>
      </c>
      <c r="AA253" s="19">
        <v>0</v>
      </c>
    </row>
    <row r="254" spans="1:27" x14ac:dyDescent="0.35">
      <c r="A254" s="28" t="s">
        <v>34</v>
      </c>
      <c r="B254" s="29">
        <v>44280</v>
      </c>
      <c r="C254" s="30" t="s">
        <v>21</v>
      </c>
      <c r="D254" s="30" t="s">
        <v>22</v>
      </c>
      <c r="E254" s="30"/>
      <c r="F254" s="30" t="s">
        <v>61</v>
      </c>
      <c r="G254" s="31">
        <v>40</v>
      </c>
      <c r="H254" s="31"/>
      <c r="I254" s="30"/>
      <c r="J254" s="30" t="s">
        <v>140</v>
      </c>
      <c r="K254" s="30"/>
      <c r="L254" s="30"/>
      <c r="M254" s="30" t="s">
        <v>173</v>
      </c>
      <c r="N254" s="30" t="s">
        <v>629</v>
      </c>
      <c r="O254" s="30" t="s">
        <v>630</v>
      </c>
      <c r="P254" s="47">
        <v>131.69999999999999</v>
      </c>
      <c r="Q254" s="47">
        <v>10.1</v>
      </c>
      <c r="R254" s="47">
        <v>62</v>
      </c>
      <c r="S254" s="48">
        <v>72</v>
      </c>
      <c r="T254" s="53">
        <v>294</v>
      </c>
      <c r="U254" s="53">
        <v>316</v>
      </c>
      <c r="V254" s="19">
        <v>924.78142590000004</v>
      </c>
      <c r="W254" s="19">
        <v>147.84976222292499</v>
      </c>
      <c r="X254" s="19">
        <v>180332.3780505</v>
      </c>
      <c r="Y254" s="19">
        <v>37405.989842399998</v>
      </c>
      <c r="Z254" s="19">
        <v>88694</v>
      </c>
      <c r="AA254" s="19">
        <v>88694</v>
      </c>
    </row>
    <row r="255" spans="1:27" x14ac:dyDescent="0.35">
      <c r="A255" s="28" t="s">
        <v>34</v>
      </c>
      <c r="B255" s="29">
        <v>44280</v>
      </c>
      <c r="C255" s="30" t="s">
        <v>21</v>
      </c>
      <c r="D255" s="30" t="s">
        <v>22</v>
      </c>
      <c r="E255" s="30"/>
      <c r="F255" s="30" t="s">
        <v>62</v>
      </c>
      <c r="G255" s="31">
        <v>50</v>
      </c>
      <c r="H255" s="31"/>
      <c r="I255" s="30"/>
      <c r="J255" s="30" t="s">
        <v>136</v>
      </c>
      <c r="K255" s="30"/>
      <c r="L255" s="30"/>
      <c r="M255" s="30" t="s">
        <v>173</v>
      </c>
      <c r="N255" s="30" t="s">
        <v>631</v>
      </c>
      <c r="O255" s="30" t="s">
        <v>632</v>
      </c>
      <c r="P255" s="47">
        <v>288.7</v>
      </c>
      <c r="Q255" s="47">
        <v>75.599999999999994</v>
      </c>
      <c r="R255" s="47">
        <v>64.599999999999994</v>
      </c>
      <c r="S255" s="48">
        <v>140.19999999999999</v>
      </c>
      <c r="T255" s="53">
        <v>2034</v>
      </c>
      <c r="U255" s="53">
        <v>2232</v>
      </c>
      <c r="V255" s="19">
        <v>805.85261256923195</v>
      </c>
      <c r="W255" s="19">
        <v>126.63525140316199</v>
      </c>
      <c r="X255" s="19">
        <v>157141.25945099999</v>
      </c>
      <c r="Y255" s="19">
        <v>32038.718605000002</v>
      </c>
      <c r="Z255" s="19">
        <v>179334</v>
      </c>
      <c r="AA255" s="19">
        <v>204414</v>
      </c>
    </row>
    <row r="256" spans="1:27" x14ac:dyDescent="0.35">
      <c r="A256" s="28" t="s">
        <v>34</v>
      </c>
      <c r="B256" s="29">
        <v>44280</v>
      </c>
      <c r="C256" s="30" t="s">
        <v>21</v>
      </c>
      <c r="D256" s="30" t="s">
        <v>23</v>
      </c>
      <c r="E256" s="30"/>
      <c r="F256" s="30" t="s">
        <v>1550</v>
      </c>
      <c r="G256" s="31">
        <v>50</v>
      </c>
      <c r="H256" s="31"/>
      <c r="I256" s="30"/>
      <c r="J256" s="30" t="s">
        <v>136</v>
      </c>
      <c r="K256" s="30"/>
      <c r="L256" s="30"/>
      <c r="M256" s="30" t="s">
        <v>173</v>
      </c>
      <c r="N256" s="30" t="s">
        <v>633</v>
      </c>
      <c r="O256" s="30" t="s">
        <v>634</v>
      </c>
      <c r="P256" s="47">
        <v>117.9</v>
      </c>
      <c r="Q256" s="47">
        <v>19.5</v>
      </c>
      <c r="R256" s="47">
        <v>0</v>
      </c>
      <c r="S256" s="48">
        <v>19.5</v>
      </c>
      <c r="T256" s="53">
        <v>632</v>
      </c>
      <c r="U256" s="53">
        <v>704</v>
      </c>
      <c r="V256" s="19">
        <v>225.30695137706599</v>
      </c>
      <c r="W256" s="19">
        <v>50.198221627229202</v>
      </c>
      <c r="X256" s="19">
        <v>44160.162469904993</v>
      </c>
      <c r="Y256" s="19">
        <v>12700.150071689</v>
      </c>
      <c r="Z256" s="19">
        <v>114399.86204857861</v>
      </c>
      <c r="AA256" s="19">
        <v>150260.840054</v>
      </c>
    </row>
    <row r="257" spans="1:27" x14ac:dyDescent="0.35">
      <c r="A257" s="28" t="s">
        <v>34</v>
      </c>
      <c r="B257" s="29">
        <v>44281</v>
      </c>
      <c r="C257" s="30" t="s">
        <v>21</v>
      </c>
      <c r="D257" s="30" t="s">
        <v>22</v>
      </c>
      <c r="E257" s="30"/>
      <c r="F257" s="30" t="s">
        <v>1551</v>
      </c>
      <c r="G257" s="31">
        <v>40</v>
      </c>
      <c r="H257" s="31"/>
      <c r="I257" s="30"/>
      <c r="J257" s="30" t="s">
        <v>140</v>
      </c>
      <c r="K257" s="30"/>
      <c r="L257" s="30"/>
      <c r="M257" s="30" t="s">
        <v>173</v>
      </c>
      <c r="N257" s="30" t="s">
        <v>635</v>
      </c>
      <c r="O257" s="30" t="s">
        <v>636</v>
      </c>
      <c r="P257" s="47">
        <v>280.5</v>
      </c>
      <c r="Q257" s="47">
        <v>34.4</v>
      </c>
      <c r="R257" s="47">
        <v>68.3</v>
      </c>
      <c r="S257" s="48">
        <v>102.7</v>
      </c>
      <c r="T257" s="53">
        <v>430</v>
      </c>
      <c r="U257" s="53">
        <v>420</v>
      </c>
      <c r="V257" s="19">
        <v>392.78514531566697</v>
      </c>
      <c r="W257" s="19">
        <v>63.532035565698401</v>
      </c>
      <c r="X257" s="19">
        <v>76593.103336555097</v>
      </c>
      <c r="Y257" s="19">
        <v>16010.072962556002</v>
      </c>
      <c r="Z257" s="19">
        <v>157067.54692811746</v>
      </c>
      <c r="AA257" s="19">
        <v>148908.88999999998</v>
      </c>
    </row>
    <row r="258" spans="1:27" x14ac:dyDescent="0.35">
      <c r="A258" s="28" t="s">
        <v>34</v>
      </c>
      <c r="B258" s="29">
        <v>44284</v>
      </c>
      <c r="C258" s="30" t="s">
        <v>21</v>
      </c>
      <c r="D258" s="30" t="s">
        <v>23</v>
      </c>
      <c r="E258" s="30"/>
      <c r="F258" s="30" t="s">
        <v>1552</v>
      </c>
      <c r="G258" s="31">
        <v>45</v>
      </c>
      <c r="H258" s="31"/>
      <c r="I258" s="30"/>
      <c r="J258" s="30" t="s">
        <v>151</v>
      </c>
      <c r="K258" s="30"/>
      <c r="L258" s="30"/>
      <c r="M258" s="30" t="s">
        <v>173</v>
      </c>
      <c r="N258" s="30" t="s">
        <v>637</v>
      </c>
      <c r="O258" s="30" t="s">
        <v>638</v>
      </c>
      <c r="P258" s="47">
        <v>102.5</v>
      </c>
      <c r="Q258" s="47">
        <v>24.5</v>
      </c>
      <c r="R258" s="47">
        <v>24.5</v>
      </c>
      <c r="S258" s="48">
        <v>49</v>
      </c>
      <c r="T258" s="53">
        <v>498</v>
      </c>
      <c r="U258" s="53">
        <v>389</v>
      </c>
      <c r="V258" s="19">
        <v>200.00586241584</v>
      </c>
      <c r="W258" s="19">
        <v>24.4747130965929</v>
      </c>
      <c r="X258" s="19">
        <v>38801.137308673002</v>
      </c>
      <c r="Y258" s="19">
        <v>6192.1024134379995</v>
      </c>
      <c r="Z258" s="19">
        <v>136703.65078583042</v>
      </c>
      <c r="AA258" s="19">
        <v>96428.849646999995</v>
      </c>
    </row>
    <row r="259" spans="1:27" x14ac:dyDescent="0.35">
      <c r="A259" s="28" t="s">
        <v>34</v>
      </c>
      <c r="B259" s="29">
        <v>44286</v>
      </c>
      <c r="C259" s="30" t="s">
        <v>21</v>
      </c>
      <c r="D259" s="30" t="s">
        <v>23</v>
      </c>
      <c r="E259" s="30"/>
      <c r="F259" s="30" t="s">
        <v>1553</v>
      </c>
      <c r="G259" s="31">
        <v>20</v>
      </c>
      <c r="H259" s="31"/>
      <c r="I259" s="30"/>
      <c r="J259" s="30" t="s">
        <v>152</v>
      </c>
      <c r="K259" s="30"/>
      <c r="L259" s="30"/>
      <c r="M259" s="30" t="s">
        <v>173</v>
      </c>
      <c r="N259" s="30" t="s">
        <v>639</v>
      </c>
      <c r="O259" s="30" t="s">
        <v>640</v>
      </c>
      <c r="P259" s="47">
        <v>7.3</v>
      </c>
      <c r="Q259" s="47">
        <v>3.4</v>
      </c>
      <c r="R259" s="47">
        <v>0</v>
      </c>
      <c r="S259" s="48">
        <v>3.4</v>
      </c>
      <c r="T259" s="53">
        <v>5</v>
      </c>
      <c r="U259" s="53">
        <v>7</v>
      </c>
      <c r="V259" s="19">
        <v>34.339360730489602</v>
      </c>
      <c r="W259" s="19">
        <v>11.364396765670602</v>
      </c>
      <c r="X259" s="19">
        <v>6593.157260254</v>
      </c>
      <c r="Y259" s="19">
        <v>2863.827984949</v>
      </c>
      <c r="Z259" s="19">
        <v>24.437108932354533</v>
      </c>
      <c r="AA259" s="19">
        <v>234.33087599999999</v>
      </c>
    </row>
    <row r="260" spans="1:27" x14ac:dyDescent="0.35">
      <c r="A260" s="28" t="s">
        <v>34</v>
      </c>
      <c r="B260" s="29">
        <v>44292</v>
      </c>
      <c r="C260" s="30" t="s">
        <v>21</v>
      </c>
      <c r="D260" s="30" t="s">
        <v>23</v>
      </c>
      <c r="E260" s="30"/>
      <c r="F260" s="30" t="s">
        <v>1554</v>
      </c>
      <c r="G260" s="31">
        <v>10</v>
      </c>
      <c r="H260" s="31"/>
      <c r="I260" s="30"/>
      <c r="J260" s="30" t="s">
        <v>138</v>
      </c>
      <c r="K260" s="30"/>
      <c r="L260" s="30"/>
      <c r="M260" s="30" t="s">
        <v>173</v>
      </c>
      <c r="N260" s="30" t="s">
        <v>641</v>
      </c>
      <c r="O260" s="30" t="s">
        <v>1696</v>
      </c>
      <c r="P260" s="47">
        <v>4.4000000000000004</v>
      </c>
      <c r="Q260" s="47">
        <v>1.9</v>
      </c>
      <c r="R260" s="47">
        <v>0</v>
      </c>
      <c r="S260" s="48">
        <v>1.9</v>
      </c>
      <c r="T260" s="53">
        <v>18</v>
      </c>
      <c r="U260" s="53">
        <v>17</v>
      </c>
      <c r="V260" s="19">
        <v>62117.949955999997</v>
      </c>
      <c r="W260" s="19">
        <v>8.5338667689723415</v>
      </c>
      <c r="X260" s="19">
        <v>11802410.49164</v>
      </c>
      <c r="Y260" s="19">
        <v>2159.06829255</v>
      </c>
      <c r="Z260" s="19">
        <v>2317.2702369808344</v>
      </c>
      <c r="AA260" s="19">
        <v>2096.9240214389997</v>
      </c>
    </row>
    <row r="261" spans="1:27" x14ac:dyDescent="0.35">
      <c r="A261" s="28" t="s">
        <v>34</v>
      </c>
      <c r="B261" s="29">
        <v>44300</v>
      </c>
      <c r="C261" s="30" t="s">
        <v>21</v>
      </c>
      <c r="D261" s="30" t="s">
        <v>23</v>
      </c>
      <c r="E261" s="30"/>
      <c r="F261" s="30" t="s">
        <v>1555</v>
      </c>
      <c r="G261" s="31">
        <v>10</v>
      </c>
      <c r="H261" s="31"/>
      <c r="I261" s="30"/>
      <c r="J261" s="30" t="s">
        <v>138</v>
      </c>
      <c r="K261" s="30"/>
      <c r="L261" s="30"/>
      <c r="M261" s="30" t="s">
        <v>173</v>
      </c>
      <c r="N261" s="30" t="s">
        <v>642</v>
      </c>
      <c r="O261" s="30" t="s">
        <v>643</v>
      </c>
      <c r="P261" s="47">
        <v>5.7</v>
      </c>
      <c r="Q261" s="47">
        <v>3.7</v>
      </c>
      <c r="R261" s="47">
        <v>0</v>
      </c>
      <c r="S261" s="48">
        <v>3.7</v>
      </c>
      <c r="T261" s="53">
        <v>8</v>
      </c>
      <c r="U261" s="53">
        <v>8</v>
      </c>
      <c r="V261" s="19">
        <v>132.34662903228801</v>
      </c>
      <c r="W261" s="19">
        <v>28.698943056292499</v>
      </c>
      <c r="X261" s="19">
        <v>24351.779741941002</v>
      </c>
      <c r="Y261" s="19">
        <v>7260.8325932420003</v>
      </c>
      <c r="Z261" s="19">
        <v>13.696605409666454</v>
      </c>
      <c r="AA261" s="19">
        <v>12.394212999999999</v>
      </c>
    </row>
    <row r="262" spans="1:27" x14ac:dyDescent="0.35">
      <c r="A262" s="28" t="s">
        <v>34</v>
      </c>
      <c r="B262" s="29">
        <v>44307</v>
      </c>
      <c r="C262" s="30" t="s">
        <v>21</v>
      </c>
      <c r="D262" s="30" t="s">
        <v>23</v>
      </c>
      <c r="E262" s="30"/>
      <c r="F262" s="30" t="s">
        <v>1556</v>
      </c>
      <c r="G262" s="31">
        <v>50</v>
      </c>
      <c r="H262" s="31"/>
      <c r="I262" s="30"/>
      <c r="J262" s="30" t="s">
        <v>136</v>
      </c>
      <c r="K262" s="30"/>
      <c r="L262" s="30"/>
      <c r="M262" s="30" t="s">
        <v>173</v>
      </c>
      <c r="N262" s="30" t="s">
        <v>644</v>
      </c>
      <c r="O262" s="30" t="s">
        <v>645</v>
      </c>
      <c r="P262" s="47">
        <v>8.6999999999999993</v>
      </c>
      <c r="Q262" s="47">
        <v>4.9000000000000004</v>
      </c>
      <c r="R262" s="47">
        <v>0</v>
      </c>
      <c r="S262" s="48">
        <v>4.9000000000000004</v>
      </c>
      <c r="T262" s="53">
        <v>37</v>
      </c>
      <c r="U262" s="53">
        <v>34</v>
      </c>
      <c r="V262" s="19">
        <v>53.427596254915699</v>
      </c>
      <c r="W262" s="19">
        <v>4.4346933447211105</v>
      </c>
      <c r="X262" s="19">
        <v>9510.1121333749998</v>
      </c>
      <c r="Y262" s="19">
        <v>1113.1080295249999</v>
      </c>
      <c r="Z262" s="19">
        <v>1778.7850421244518</v>
      </c>
      <c r="AA262" s="19">
        <v>4080.5494209999997</v>
      </c>
    </row>
    <row r="263" spans="1:27" x14ac:dyDescent="0.35">
      <c r="A263" s="28" t="s">
        <v>34</v>
      </c>
      <c r="B263" s="29">
        <v>44307</v>
      </c>
      <c r="C263" s="30" t="s">
        <v>21</v>
      </c>
      <c r="D263" s="30" t="s">
        <v>23</v>
      </c>
      <c r="E263" s="30"/>
      <c r="F263" s="30" t="s">
        <v>63</v>
      </c>
      <c r="G263" s="31">
        <v>50</v>
      </c>
      <c r="H263" s="31"/>
      <c r="I263" s="30"/>
      <c r="J263" s="30" t="s">
        <v>136</v>
      </c>
      <c r="K263" s="30"/>
      <c r="L263" s="30"/>
      <c r="M263" s="30" t="s">
        <v>173</v>
      </c>
      <c r="N263" s="30" t="s">
        <v>646</v>
      </c>
      <c r="O263" s="30" t="s">
        <v>647</v>
      </c>
      <c r="P263" s="47">
        <v>38.4</v>
      </c>
      <c r="Q263" s="47">
        <v>4.7</v>
      </c>
      <c r="R263" s="47">
        <v>0</v>
      </c>
      <c r="S263" s="48">
        <v>4.7</v>
      </c>
      <c r="T263" s="53">
        <v>9</v>
      </c>
      <c r="U263" s="53">
        <v>10</v>
      </c>
      <c r="V263" s="19">
        <v>62.280942550683598</v>
      </c>
      <c r="W263" s="19">
        <v>4.8368934160950401</v>
      </c>
      <c r="X263" s="19">
        <v>11023.726831471</v>
      </c>
      <c r="Y263" s="19">
        <v>1170.5282066949999</v>
      </c>
      <c r="Z263" s="19">
        <v>789.05714669893769</v>
      </c>
      <c r="AA263" s="19">
        <v>182.34404517999999</v>
      </c>
    </row>
    <row r="264" spans="1:27" x14ac:dyDescent="0.35">
      <c r="A264" s="28" t="s">
        <v>34</v>
      </c>
      <c r="B264" s="29">
        <v>44308</v>
      </c>
      <c r="C264" s="30" t="s">
        <v>21</v>
      </c>
      <c r="D264" s="30" t="s">
        <v>23</v>
      </c>
      <c r="E264" s="30"/>
      <c r="F264" s="30" t="s">
        <v>1557</v>
      </c>
      <c r="G264" s="31">
        <v>20</v>
      </c>
      <c r="H264" s="31"/>
      <c r="I264" s="30"/>
      <c r="J264" s="30" t="s">
        <v>152</v>
      </c>
      <c r="K264" s="30"/>
      <c r="L264" s="30"/>
      <c r="M264" s="30" t="s">
        <v>173</v>
      </c>
      <c r="N264" s="30" t="s">
        <v>648</v>
      </c>
      <c r="O264" s="30" t="s">
        <v>649</v>
      </c>
      <c r="P264" s="47">
        <v>11.3</v>
      </c>
      <c r="Q264" s="47">
        <v>7.5</v>
      </c>
      <c r="R264" s="47">
        <v>0</v>
      </c>
      <c r="S264" s="48">
        <v>7.5</v>
      </c>
      <c r="T264" s="53">
        <v>5</v>
      </c>
      <c r="U264" s="53">
        <v>5</v>
      </c>
      <c r="V264" s="19">
        <v>30.473078464904503</v>
      </c>
      <c r="W264" s="19">
        <v>6.55837983930736</v>
      </c>
      <c r="X264" s="19">
        <v>5424.2079667530006</v>
      </c>
      <c r="Y264" s="19">
        <v>1514.9857428800001</v>
      </c>
      <c r="Z264" s="19">
        <v>0</v>
      </c>
      <c r="AA264" s="19">
        <v>0</v>
      </c>
    </row>
    <row r="265" spans="1:27" x14ac:dyDescent="0.35">
      <c r="A265" s="28" t="s">
        <v>34</v>
      </c>
      <c r="B265" s="29">
        <v>44308</v>
      </c>
      <c r="C265" s="30" t="s">
        <v>21</v>
      </c>
      <c r="D265" s="30" t="s">
        <v>23</v>
      </c>
      <c r="E265" s="30"/>
      <c r="F265" s="30" t="s">
        <v>64</v>
      </c>
      <c r="G265" s="31">
        <v>10</v>
      </c>
      <c r="H265" s="31"/>
      <c r="I265" s="30"/>
      <c r="J265" s="30" t="s">
        <v>138</v>
      </c>
      <c r="K265" s="30"/>
      <c r="L265" s="30"/>
      <c r="M265" s="30" t="s">
        <v>173</v>
      </c>
      <c r="N265" s="30" t="s">
        <v>650</v>
      </c>
      <c r="O265" s="30" t="s">
        <v>651</v>
      </c>
      <c r="P265" s="47">
        <v>62.3</v>
      </c>
      <c r="Q265" s="47">
        <v>5.4</v>
      </c>
      <c r="R265" s="47">
        <v>0</v>
      </c>
      <c r="S265" s="48">
        <v>5.4</v>
      </c>
      <c r="T265" s="53">
        <v>36</v>
      </c>
      <c r="U265" s="53">
        <v>34</v>
      </c>
      <c r="V265" s="19">
        <v>31.339684464333299</v>
      </c>
      <c r="W265" s="19">
        <v>3.0109343994773901</v>
      </c>
      <c r="X265" s="19">
        <v>5453.105096794</v>
      </c>
      <c r="Y265" s="19">
        <v>599.17594549600005</v>
      </c>
      <c r="Z265" s="19">
        <v>2029.67231410515</v>
      </c>
      <c r="AA265" s="19">
        <v>2665.8882399999998</v>
      </c>
    </row>
    <row r="266" spans="1:27" x14ac:dyDescent="0.35">
      <c r="A266" s="28" t="s">
        <v>34</v>
      </c>
      <c r="B266" s="29">
        <v>44313</v>
      </c>
      <c r="C266" s="30" t="s">
        <v>21</v>
      </c>
      <c r="D266" s="30" t="s">
        <v>22</v>
      </c>
      <c r="E266" s="30"/>
      <c r="F266" s="30" t="s">
        <v>1558</v>
      </c>
      <c r="G266" s="31">
        <v>35</v>
      </c>
      <c r="H266" s="31"/>
      <c r="I266" s="30"/>
      <c r="J266" s="30" t="s">
        <v>135</v>
      </c>
      <c r="K266" s="30"/>
      <c r="L266" s="30"/>
      <c r="M266" s="30" t="s">
        <v>173</v>
      </c>
      <c r="N266" s="30" t="s">
        <v>652</v>
      </c>
      <c r="O266" s="30" t="s">
        <v>653</v>
      </c>
      <c r="P266" s="47">
        <v>1763.6</v>
      </c>
      <c r="Q266" s="47">
        <v>0</v>
      </c>
      <c r="R266" s="47">
        <v>203.2</v>
      </c>
      <c r="S266" s="48">
        <v>203.2</v>
      </c>
      <c r="T266" s="53">
        <v>121</v>
      </c>
      <c r="U266" s="53">
        <v>141</v>
      </c>
      <c r="V266" s="19">
        <v>5876.7184494620597</v>
      </c>
      <c r="W266" s="19">
        <v>3236.8583088021101</v>
      </c>
      <c r="X266" s="19">
        <v>1028425.7286558599</v>
      </c>
      <c r="Y266" s="19">
        <v>818925.15212693403</v>
      </c>
      <c r="Z266" s="19">
        <v>71744.592796965066</v>
      </c>
      <c r="AA266" s="19">
        <v>79287.296399999992</v>
      </c>
    </row>
    <row r="267" spans="1:27" x14ac:dyDescent="0.35">
      <c r="A267" s="28" t="s">
        <v>34</v>
      </c>
      <c r="B267" s="29">
        <v>44313</v>
      </c>
      <c r="C267" s="30" t="s">
        <v>21</v>
      </c>
      <c r="D267" s="30" t="s">
        <v>23</v>
      </c>
      <c r="E267" s="30"/>
      <c r="F267" s="30" t="s">
        <v>1559</v>
      </c>
      <c r="G267" s="31">
        <v>40</v>
      </c>
      <c r="H267" s="31"/>
      <c r="I267" s="30"/>
      <c r="J267" s="30" t="s">
        <v>140</v>
      </c>
      <c r="K267" s="30"/>
      <c r="L267" s="30"/>
      <c r="M267" s="30" t="s">
        <v>173</v>
      </c>
      <c r="N267" s="30" t="s">
        <v>654</v>
      </c>
      <c r="O267" s="30" t="s">
        <v>655</v>
      </c>
      <c r="P267" s="47">
        <v>31.5</v>
      </c>
      <c r="Q267" s="47">
        <v>8</v>
      </c>
      <c r="R267" s="47">
        <v>0</v>
      </c>
      <c r="S267" s="48">
        <v>8</v>
      </c>
      <c r="T267" s="53">
        <v>40</v>
      </c>
      <c r="U267" s="53">
        <v>44</v>
      </c>
      <c r="V267" s="19">
        <v>42.987842234884404</v>
      </c>
      <c r="W267" s="19">
        <v>7.2375651198373996</v>
      </c>
      <c r="X267" s="19">
        <v>7436.8967066350006</v>
      </c>
      <c r="Y267" s="19">
        <v>1780.44101948</v>
      </c>
      <c r="Z267" s="19">
        <v>5062.9286002420331</v>
      </c>
      <c r="AA267" s="19">
        <v>6787.8978399999996</v>
      </c>
    </row>
    <row r="268" spans="1:27" x14ac:dyDescent="0.35">
      <c r="A268" s="28" t="s">
        <v>34</v>
      </c>
      <c r="B268" s="29">
        <v>44314</v>
      </c>
      <c r="C268" s="30" t="s">
        <v>21</v>
      </c>
      <c r="D268" s="30" t="s">
        <v>23</v>
      </c>
      <c r="E268" s="30"/>
      <c r="F268" s="30" t="s">
        <v>1560</v>
      </c>
      <c r="G268" s="31">
        <v>40</v>
      </c>
      <c r="H268" s="31"/>
      <c r="I268" s="30"/>
      <c r="J268" s="30" t="s">
        <v>140</v>
      </c>
      <c r="K268" s="30"/>
      <c r="L268" s="30"/>
      <c r="M268" s="30" t="s">
        <v>173</v>
      </c>
      <c r="N268" s="30" t="s">
        <v>656</v>
      </c>
      <c r="O268" s="30" t="s">
        <v>657</v>
      </c>
      <c r="P268" s="47">
        <v>10.6</v>
      </c>
      <c r="Q268" s="47">
        <v>2</v>
      </c>
      <c r="R268" s="47">
        <v>0</v>
      </c>
      <c r="S268" s="48">
        <v>2</v>
      </c>
      <c r="T268" s="53">
        <v>436</v>
      </c>
      <c r="U268" s="53">
        <v>455</v>
      </c>
      <c r="V268" s="19">
        <v>12.011699933223499</v>
      </c>
      <c r="W268" s="19">
        <v>3.62938480347449</v>
      </c>
      <c r="X268" s="19">
        <v>2041.988988648</v>
      </c>
      <c r="Y268" s="19">
        <v>711.35942148100003</v>
      </c>
      <c r="Z268" s="19">
        <v>24094.792333842441</v>
      </c>
      <c r="AA268" s="19">
        <v>21803.649841999999</v>
      </c>
    </row>
    <row r="269" spans="1:27" x14ac:dyDescent="0.35">
      <c r="A269" s="28" t="s">
        <v>34</v>
      </c>
      <c r="B269" s="29">
        <v>44314</v>
      </c>
      <c r="C269" s="30" t="s">
        <v>21</v>
      </c>
      <c r="D269" s="30" t="s">
        <v>23</v>
      </c>
      <c r="E269" s="30"/>
      <c r="F269" s="30" t="s">
        <v>1561</v>
      </c>
      <c r="G269" s="31">
        <v>10</v>
      </c>
      <c r="H269" s="31"/>
      <c r="I269" s="30"/>
      <c r="J269" s="30" t="s">
        <v>138</v>
      </c>
      <c r="K269" s="30"/>
      <c r="L269" s="30"/>
      <c r="M269" s="30" t="s">
        <v>173</v>
      </c>
      <c r="N269" s="30" t="s">
        <v>658</v>
      </c>
      <c r="O269" s="30" t="s">
        <v>659</v>
      </c>
      <c r="P269" s="47">
        <v>28.1</v>
      </c>
      <c r="Q269" s="47">
        <v>14.8</v>
      </c>
      <c r="R269" s="47">
        <v>3.4</v>
      </c>
      <c r="S269" s="48">
        <v>18.2</v>
      </c>
      <c r="T269" s="53">
        <v>92</v>
      </c>
      <c r="U269" s="53">
        <v>94</v>
      </c>
      <c r="V269" s="19">
        <v>71.656677643132213</v>
      </c>
      <c r="W269" s="19">
        <v>6.6295281875752199</v>
      </c>
      <c r="X269" s="19">
        <v>12468.261909904999</v>
      </c>
      <c r="Y269" s="19">
        <v>1498.2733703920001</v>
      </c>
      <c r="Z269" s="19">
        <v>6784.6479775336256</v>
      </c>
      <c r="AA269" s="19">
        <v>6026.3516949999994</v>
      </c>
    </row>
    <row r="270" spans="1:27" x14ac:dyDescent="0.35">
      <c r="A270" s="28" t="s">
        <v>34</v>
      </c>
      <c r="B270" s="29">
        <v>44316</v>
      </c>
      <c r="C270" s="30" t="s">
        <v>21</v>
      </c>
      <c r="D270" s="30" t="s">
        <v>23</v>
      </c>
      <c r="E270" s="30"/>
      <c r="F270" s="30" t="s">
        <v>1562</v>
      </c>
      <c r="G270" s="31">
        <v>60</v>
      </c>
      <c r="H270" s="31"/>
      <c r="I270" s="30"/>
      <c r="J270" s="30" t="s">
        <v>130</v>
      </c>
      <c r="K270" s="30"/>
      <c r="L270" s="30"/>
      <c r="M270" s="30" t="s">
        <v>173</v>
      </c>
      <c r="N270" s="30" t="s">
        <v>660</v>
      </c>
      <c r="O270" s="30" t="s">
        <v>661</v>
      </c>
      <c r="P270" s="47">
        <v>275</v>
      </c>
      <c r="Q270" s="47">
        <v>73.900000000000006</v>
      </c>
      <c r="R270" s="47">
        <v>0</v>
      </c>
      <c r="S270" s="48">
        <v>73.900000000000006</v>
      </c>
      <c r="T270" s="53">
        <v>170</v>
      </c>
      <c r="U270" s="53">
        <v>110</v>
      </c>
      <c r="V270" s="19">
        <v>301.05468764312201</v>
      </c>
      <c r="W270" s="19">
        <v>113.13566799329199</v>
      </c>
      <c r="X270" s="19">
        <v>51781.406274617002</v>
      </c>
      <c r="Y270" s="19">
        <v>28623.324002303001</v>
      </c>
      <c r="Z270" s="19">
        <v>1755.9245208651525</v>
      </c>
      <c r="AA270" s="19">
        <v>24.966760000000001</v>
      </c>
    </row>
    <row r="271" spans="1:27" x14ac:dyDescent="0.35">
      <c r="A271" s="28" t="s">
        <v>34</v>
      </c>
      <c r="B271" s="29">
        <v>44323</v>
      </c>
      <c r="C271" s="30" t="s">
        <v>21</v>
      </c>
      <c r="D271" s="30" t="s">
        <v>23</v>
      </c>
      <c r="E271" s="30"/>
      <c r="F271" s="30" t="s">
        <v>65</v>
      </c>
      <c r="G271" s="31">
        <v>10</v>
      </c>
      <c r="H271" s="31"/>
      <c r="I271" s="30"/>
      <c r="J271" s="30" t="s">
        <v>138</v>
      </c>
      <c r="K271" s="30"/>
      <c r="L271" s="30"/>
      <c r="M271" s="30" t="s">
        <v>173</v>
      </c>
      <c r="N271" s="30" t="s">
        <v>662</v>
      </c>
      <c r="O271" s="30" t="s">
        <v>663</v>
      </c>
      <c r="P271" s="47">
        <v>35.360143999999998</v>
      </c>
      <c r="Q271" s="47">
        <v>7.3965500000000004</v>
      </c>
      <c r="R271" s="47">
        <v>0.53793100000000005</v>
      </c>
      <c r="S271" s="48">
        <v>7.9344810000000008</v>
      </c>
      <c r="T271" s="53">
        <v>39</v>
      </c>
      <c r="U271" s="53">
        <v>42</v>
      </c>
      <c r="V271" s="19">
        <v>86.174378583433807</v>
      </c>
      <c r="W271" s="19">
        <v>18.860142704702699</v>
      </c>
      <c r="X271" s="19">
        <v>14304.946844849999</v>
      </c>
      <c r="Y271" s="19">
        <v>4186.951680444</v>
      </c>
      <c r="Z271" s="19">
        <v>4637.5050423557886</v>
      </c>
      <c r="AA271" s="19">
        <v>5293.2681617999997</v>
      </c>
    </row>
    <row r="272" spans="1:27" x14ac:dyDescent="0.35">
      <c r="A272" s="28" t="s">
        <v>34</v>
      </c>
      <c r="B272" s="29">
        <v>44327</v>
      </c>
      <c r="C272" s="30" t="s">
        <v>21</v>
      </c>
      <c r="D272" s="30" t="s">
        <v>23</v>
      </c>
      <c r="E272" s="30"/>
      <c r="F272" s="30" t="s">
        <v>66</v>
      </c>
      <c r="G272" s="31">
        <v>30</v>
      </c>
      <c r="H272" s="31"/>
      <c r="I272" s="30"/>
      <c r="J272" s="30" t="s">
        <v>128</v>
      </c>
      <c r="K272" s="30"/>
      <c r="L272" s="30"/>
      <c r="M272" s="30" t="s">
        <v>173</v>
      </c>
      <c r="N272" s="30" t="s">
        <v>664</v>
      </c>
      <c r="O272" s="30" t="s">
        <v>665</v>
      </c>
      <c r="P272" s="47">
        <v>81.677175000000005</v>
      </c>
      <c r="Q272" s="47">
        <v>4.2218039999999997</v>
      </c>
      <c r="R272" s="47">
        <v>3.9977480000000001</v>
      </c>
      <c r="S272" s="48">
        <v>8.2195520000000002</v>
      </c>
      <c r="T272" s="53">
        <v>112</v>
      </c>
      <c r="U272" s="53">
        <v>118</v>
      </c>
      <c r="V272" s="19">
        <v>73.642858380368097</v>
      </c>
      <c r="W272" s="19">
        <v>14.4411135458167</v>
      </c>
      <c r="X272" s="19">
        <v>12003.785915999999</v>
      </c>
      <c r="Y272" s="19">
        <v>3624.7195000000002</v>
      </c>
      <c r="Z272" s="19">
        <v>47406</v>
      </c>
      <c r="AA272" s="19">
        <v>38128</v>
      </c>
    </row>
    <row r="273" spans="1:27" x14ac:dyDescent="0.35">
      <c r="A273" s="28" t="s">
        <v>34</v>
      </c>
      <c r="B273" s="29">
        <v>44327</v>
      </c>
      <c r="C273" s="30" t="s">
        <v>21</v>
      </c>
      <c r="D273" s="30" t="s">
        <v>23</v>
      </c>
      <c r="E273" s="30"/>
      <c r="F273" s="30" t="s">
        <v>1563</v>
      </c>
      <c r="G273" s="31">
        <v>20</v>
      </c>
      <c r="H273" s="31"/>
      <c r="I273" s="30"/>
      <c r="J273" s="30" t="s">
        <v>152</v>
      </c>
      <c r="K273" s="30"/>
      <c r="L273" s="30"/>
      <c r="M273" s="30" t="s">
        <v>173</v>
      </c>
      <c r="N273" s="30" t="s">
        <v>666</v>
      </c>
      <c r="O273" s="30" t="s">
        <v>667</v>
      </c>
      <c r="P273" s="47">
        <v>8.8622599999999991</v>
      </c>
      <c r="Q273" s="47">
        <v>2.4568560000000002</v>
      </c>
      <c r="R273" s="47">
        <v>0</v>
      </c>
      <c r="S273" s="48">
        <v>2.4568560000000002</v>
      </c>
      <c r="T273" s="53">
        <v>2</v>
      </c>
      <c r="U273" s="53">
        <v>2</v>
      </c>
      <c r="V273" s="19" t="s">
        <v>122</v>
      </c>
      <c r="W273" s="19" t="s">
        <v>1712</v>
      </c>
      <c r="X273" s="19" t="s">
        <v>122</v>
      </c>
      <c r="Y273" s="19">
        <v>5536.4255098160002</v>
      </c>
      <c r="Z273" s="19">
        <v>0</v>
      </c>
      <c r="AA273" s="19">
        <v>0</v>
      </c>
    </row>
    <row r="274" spans="1:27" x14ac:dyDescent="0.35">
      <c r="A274" s="28" t="s">
        <v>34</v>
      </c>
      <c r="B274" s="29">
        <v>44328</v>
      </c>
      <c r="C274" s="30" t="s">
        <v>21</v>
      </c>
      <c r="D274" s="30" t="s">
        <v>23</v>
      </c>
      <c r="E274" s="30"/>
      <c r="F274" s="30" t="s">
        <v>1564</v>
      </c>
      <c r="G274" s="31">
        <v>30</v>
      </c>
      <c r="H274" s="31"/>
      <c r="I274" s="30"/>
      <c r="J274" s="30" t="s">
        <v>128</v>
      </c>
      <c r="K274" s="30"/>
      <c r="L274" s="30"/>
      <c r="M274" s="30" t="s">
        <v>173</v>
      </c>
      <c r="N274" s="30" t="s">
        <v>668</v>
      </c>
      <c r="O274" s="30" t="s">
        <v>669</v>
      </c>
      <c r="P274" s="47">
        <v>75.298444000000003</v>
      </c>
      <c r="Q274" s="47">
        <v>4.0087900000000003</v>
      </c>
      <c r="R274" s="47">
        <v>0</v>
      </c>
      <c r="S274" s="48">
        <v>4.0087900000000003</v>
      </c>
      <c r="T274" s="53">
        <v>22</v>
      </c>
      <c r="U274" s="53">
        <v>28</v>
      </c>
      <c r="V274" s="19">
        <v>214.122539452567</v>
      </c>
      <c r="W274" s="19">
        <v>21.4229846273399</v>
      </c>
      <c r="X274" s="19">
        <v>35116.096470220997</v>
      </c>
      <c r="Y274" s="19">
        <v>5420.0151107170004</v>
      </c>
      <c r="Z274" s="19">
        <v>74680.790264571115</v>
      </c>
      <c r="AA274" s="19">
        <v>56611.949966</v>
      </c>
    </row>
    <row r="275" spans="1:27" x14ac:dyDescent="0.35">
      <c r="A275" s="28" t="s">
        <v>34</v>
      </c>
      <c r="B275" s="29">
        <v>44335</v>
      </c>
      <c r="C275" s="30" t="s">
        <v>21</v>
      </c>
      <c r="D275" s="30" t="s">
        <v>23</v>
      </c>
      <c r="E275" s="30"/>
      <c r="F275" s="30" t="s">
        <v>1565</v>
      </c>
      <c r="G275" s="31">
        <v>10</v>
      </c>
      <c r="H275" s="31"/>
      <c r="I275" s="30"/>
      <c r="J275" s="30" t="s">
        <v>138</v>
      </c>
      <c r="K275" s="30"/>
      <c r="L275" s="30"/>
      <c r="M275" s="30" t="s">
        <v>173</v>
      </c>
      <c r="N275" s="30" t="s">
        <v>670</v>
      </c>
      <c r="O275" s="30" t="s">
        <v>671</v>
      </c>
      <c r="P275" s="47">
        <v>2.563812</v>
      </c>
      <c r="Q275" s="47">
        <v>1.5840639999999999</v>
      </c>
      <c r="R275" s="47">
        <v>0</v>
      </c>
      <c r="S275" s="48">
        <v>1.5840639999999999</v>
      </c>
      <c r="T275" s="53">
        <v>9</v>
      </c>
      <c r="U275" s="53">
        <v>10</v>
      </c>
      <c r="V275" s="19">
        <v>10.386196241144599</v>
      </c>
      <c r="W275" s="19">
        <v>2.3837682463039602</v>
      </c>
      <c r="X275" s="19">
        <v>1651.4052023420002</v>
      </c>
      <c r="Y275" s="19">
        <v>541.11539191099996</v>
      </c>
      <c r="Z275" s="19">
        <v>872.65566339853183</v>
      </c>
      <c r="AA275" s="19">
        <v>1070.3459554450001</v>
      </c>
    </row>
    <row r="276" spans="1:27" x14ac:dyDescent="0.35">
      <c r="A276" s="28" t="s">
        <v>34</v>
      </c>
      <c r="B276" s="29">
        <v>44336</v>
      </c>
      <c r="C276" s="30" t="s">
        <v>21</v>
      </c>
      <c r="D276" s="30" t="s">
        <v>23</v>
      </c>
      <c r="E276" s="30"/>
      <c r="F276" s="30" t="s">
        <v>1566</v>
      </c>
      <c r="G276" s="31">
        <v>10</v>
      </c>
      <c r="H276" s="31"/>
      <c r="I276" s="30"/>
      <c r="J276" s="30" t="s">
        <v>138</v>
      </c>
      <c r="K276" s="30"/>
      <c r="L276" s="30"/>
      <c r="M276" s="30" t="s">
        <v>173</v>
      </c>
      <c r="N276" s="30" t="s">
        <v>672</v>
      </c>
      <c r="O276" s="30" t="s">
        <v>673</v>
      </c>
      <c r="P276" s="47">
        <v>103.98754700000001</v>
      </c>
      <c r="Q276" s="47">
        <v>4.4297440000000003</v>
      </c>
      <c r="R276" s="47">
        <v>0</v>
      </c>
      <c r="S276" s="48">
        <v>4.4297440000000003</v>
      </c>
      <c r="T276" s="53">
        <v>62</v>
      </c>
      <c r="U276" s="53">
        <v>69</v>
      </c>
      <c r="V276" s="19">
        <v>700.33831694781099</v>
      </c>
      <c r="W276" s="19">
        <v>68.323145169173912</v>
      </c>
      <c r="X276" s="19">
        <v>111353.792394702</v>
      </c>
      <c r="Y276" s="19">
        <v>17285.755727800999</v>
      </c>
      <c r="Z276" s="19">
        <v>3829.1373109326501</v>
      </c>
      <c r="AA276" s="19">
        <v>6258.3642289999998</v>
      </c>
    </row>
    <row r="277" spans="1:27" x14ac:dyDescent="0.35">
      <c r="A277" s="28" t="s">
        <v>34</v>
      </c>
      <c r="B277" s="29">
        <v>44337</v>
      </c>
      <c r="C277" s="30" t="s">
        <v>21</v>
      </c>
      <c r="D277" s="30" t="s">
        <v>23</v>
      </c>
      <c r="E277" s="30"/>
      <c r="F277" s="30" t="s">
        <v>1567</v>
      </c>
      <c r="G277" s="31">
        <v>30</v>
      </c>
      <c r="H277" s="31"/>
      <c r="I277" s="30"/>
      <c r="J277" s="30" t="s">
        <v>128</v>
      </c>
      <c r="K277" s="30"/>
      <c r="L277" s="30"/>
      <c r="M277" s="30" t="s">
        <v>173</v>
      </c>
      <c r="N277" s="30" t="s">
        <v>674</v>
      </c>
      <c r="O277" s="30" t="s">
        <v>675</v>
      </c>
      <c r="P277" s="47">
        <v>28.265463</v>
      </c>
      <c r="Q277" s="47">
        <v>7.3959530000000004</v>
      </c>
      <c r="R277" s="47">
        <v>0</v>
      </c>
      <c r="S277" s="48">
        <v>7.3959530000000004</v>
      </c>
      <c r="T277" s="53">
        <v>12</v>
      </c>
      <c r="U277" s="53">
        <v>16</v>
      </c>
      <c r="V277" s="19">
        <v>12.648270599346201</v>
      </c>
      <c r="W277" s="19">
        <v>5.7913396185296797</v>
      </c>
      <c r="X277" s="19">
        <v>1973.1302134980001</v>
      </c>
      <c r="Y277" s="19">
        <v>1268.303376458</v>
      </c>
      <c r="Z277" s="19">
        <v>599.51593384429191</v>
      </c>
      <c r="AA277" s="19">
        <v>762.78525637999985</v>
      </c>
    </row>
    <row r="278" spans="1:27" x14ac:dyDescent="0.35">
      <c r="A278" s="28" t="s">
        <v>34</v>
      </c>
      <c r="B278" s="29">
        <v>44341</v>
      </c>
      <c r="C278" s="30" t="s">
        <v>21</v>
      </c>
      <c r="D278" s="30" t="s">
        <v>23</v>
      </c>
      <c r="E278" s="30"/>
      <c r="F278" s="30" t="s">
        <v>1568</v>
      </c>
      <c r="G278" s="31">
        <v>40</v>
      </c>
      <c r="H278" s="31"/>
      <c r="I278" s="30"/>
      <c r="J278" s="30" t="s">
        <v>140</v>
      </c>
      <c r="K278" s="30"/>
      <c r="L278" s="30"/>
      <c r="M278" s="30" t="s">
        <v>173</v>
      </c>
      <c r="N278" s="30" t="s">
        <v>676</v>
      </c>
      <c r="O278" s="30" t="s">
        <v>677</v>
      </c>
      <c r="P278" s="47">
        <v>24.290026999999998</v>
      </c>
      <c r="Q278" s="47">
        <v>14.791906000000001</v>
      </c>
      <c r="R278" s="47">
        <v>0</v>
      </c>
      <c r="S278" s="48">
        <v>14.791906000000001</v>
      </c>
      <c r="T278" s="53">
        <v>58</v>
      </c>
      <c r="U278" s="53">
        <v>108</v>
      </c>
      <c r="V278" s="19">
        <v>25.669460287592401</v>
      </c>
      <c r="W278" s="19">
        <v>8.7170626170801704</v>
      </c>
      <c r="X278" s="19">
        <v>4030.1052651519999</v>
      </c>
      <c r="Y278" s="19">
        <v>2065.943840248</v>
      </c>
      <c r="Z278" s="19">
        <v>5160.5109999999995</v>
      </c>
      <c r="AA278" s="19">
        <v>1227.17364886</v>
      </c>
    </row>
    <row r="279" spans="1:27" x14ac:dyDescent="0.35">
      <c r="A279" s="28" t="s">
        <v>34</v>
      </c>
      <c r="B279" s="29">
        <v>44341</v>
      </c>
      <c r="C279" s="30" t="s">
        <v>21</v>
      </c>
      <c r="D279" s="30" t="s">
        <v>23</v>
      </c>
      <c r="E279" s="30"/>
      <c r="F279" s="30" t="s">
        <v>1569</v>
      </c>
      <c r="G279" s="31">
        <v>40</v>
      </c>
      <c r="H279" s="31"/>
      <c r="I279" s="30"/>
      <c r="J279" s="30" t="s">
        <v>140</v>
      </c>
      <c r="K279" s="30"/>
      <c r="L279" s="30"/>
      <c r="M279" s="30" t="s">
        <v>173</v>
      </c>
      <c r="N279" s="30" t="s">
        <v>678</v>
      </c>
      <c r="O279" s="30" t="s">
        <v>679</v>
      </c>
      <c r="P279" s="47">
        <v>57.231020999999998</v>
      </c>
      <c r="Q279" s="47">
        <v>7.8944510000000001</v>
      </c>
      <c r="R279" s="47">
        <v>3.7498640000000001</v>
      </c>
      <c r="S279" s="48">
        <v>11.644315000000001</v>
      </c>
      <c r="T279" s="53" t="s">
        <v>122</v>
      </c>
      <c r="U279" s="53">
        <v>768</v>
      </c>
      <c r="V279" s="19">
        <v>42.911188688180602</v>
      </c>
      <c r="W279" s="19">
        <v>7.8970187699999999</v>
      </c>
      <c r="X279" s="19">
        <v>6651.2342466680002</v>
      </c>
      <c r="Y279" s="19">
        <v>1650.4769229299998</v>
      </c>
      <c r="Z279" s="19">
        <v>56916.588658422428</v>
      </c>
      <c r="AA279" s="19">
        <v>65400.606153999994</v>
      </c>
    </row>
    <row r="280" spans="1:27" x14ac:dyDescent="0.35">
      <c r="A280" s="28" t="s">
        <v>34</v>
      </c>
      <c r="B280" s="29">
        <v>44341</v>
      </c>
      <c r="C280" s="30" t="s">
        <v>21</v>
      </c>
      <c r="D280" s="30" t="s">
        <v>22</v>
      </c>
      <c r="E280" s="30"/>
      <c r="F280" s="30" t="s">
        <v>1570</v>
      </c>
      <c r="G280" s="31">
        <v>50</v>
      </c>
      <c r="H280" s="31"/>
      <c r="I280" s="30"/>
      <c r="J280" s="30" t="s">
        <v>136</v>
      </c>
      <c r="K280" s="30"/>
      <c r="L280" s="30"/>
      <c r="M280" s="30" t="s">
        <v>173</v>
      </c>
      <c r="N280" s="30" t="s">
        <v>680</v>
      </c>
      <c r="O280" s="30" t="s">
        <v>681</v>
      </c>
      <c r="P280" s="47">
        <v>114.469542</v>
      </c>
      <c r="Q280" s="47">
        <v>0</v>
      </c>
      <c r="R280" s="47">
        <v>40.853785000000002</v>
      </c>
      <c r="S280" s="48">
        <v>40.853785000000002</v>
      </c>
      <c r="T280" s="53">
        <v>260</v>
      </c>
      <c r="U280" s="53">
        <v>253</v>
      </c>
      <c r="V280" s="19">
        <v>111.876505051173</v>
      </c>
      <c r="W280" s="19">
        <v>21.431875413741</v>
      </c>
      <c r="X280" s="19">
        <v>17452.734787983001</v>
      </c>
      <c r="Y280" s="19">
        <v>5379.4007288490002</v>
      </c>
      <c r="Z280" s="19">
        <v>91392.225452037237</v>
      </c>
      <c r="AA280" s="19">
        <v>85399.783416999999</v>
      </c>
    </row>
    <row r="281" spans="1:27" x14ac:dyDescent="0.35">
      <c r="A281" s="28" t="s">
        <v>34</v>
      </c>
      <c r="B281" s="29">
        <v>44342</v>
      </c>
      <c r="C281" s="30" t="s">
        <v>21</v>
      </c>
      <c r="D281" s="30" t="s">
        <v>22</v>
      </c>
      <c r="E281" s="30" t="s">
        <v>254</v>
      </c>
      <c r="F281" s="30" t="s">
        <v>1744</v>
      </c>
      <c r="G281" s="31">
        <v>30</v>
      </c>
      <c r="H281" s="31"/>
      <c r="I281" s="30"/>
      <c r="J281" s="30" t="s">
        <v>128</v>
      </c>
      <c r="K281" s="30"/>
      <c r="L281" s="30"/>
      <c r="M281" s="30" t="s">
        <v>173</v>
      </c>
      <c r="N281" s="30" t="s">
        <v>682</v>
      </c>
      <c r="O281" s="30" t="s">
        <v>683</v>
      </c>
      <c r="P281" s="47">
        <v>97.313614999999999</v>
      </c>
      <c r="Q281" s="47">
        <v>98.655327999999997</v>
      </c>
      <c r="R281" s="47">
        <v>0</v>
      </c>
      <c r="S281" s="48">
        <v>98.655327999999997</v>
      </c>
      <c r="T281" s="53">
        <v>3</v>
      </c>
      <c r="U281" s="53">
        <v>3</v>
      </c>
      <c r="V281" s="19">
        <v>130.4161697756</v>
      </c>
      <c r="W281" s="19">
        <v>56.608418292701202</v>
      </c>
      <c r="X281" s="19">
        <v>20214.506315218001</v>
      </c>
      <c r="Y281" s="19">
        <v>14208.712991467999</v>
      </c>
      <c r="Z281" s="19">
        <v>0</v>
      </c>
      <c r="AA281" s="19">
        <v>0</v>
      </c>
    </row>
    <row r="282" spans="1:27" x14ac:dyDescent="0.35">
      <c r="A282" s="28" t="s">
        <v>34</v>
      </c>
      <c r="B282" s="29">
        <v>44343</v>
      </c>
      <c r="C282" s="30" t="s">
        <v>21</v>
      </c>
      <c r="D282" s="30" t="s">
        <v>22</v>
      </c>
      <c r="E282" s="30"/>
      <c r="F282" s="30" t="s">
        <v>1571</v>
      </c>
      <c r="G282" s="31">
        <v>45</v>
      </c>
      <c r="H282" s="31"/>
      <c r="I282" s="30"/>
      <c r="J282" s="30" t="s">
        <v>140</v>
      </c>
      <c r="K282" s="30"/>
      <c r="L282" s="30"/>
      <c r="M282" s="30" t="s">
        <v>173</v>
      </c>
      <c r="N282" s="30" t="s">
        <v>684</v>
      </c>
      <c r="O282" s="30" t="s">
        <v>685</v>
      </c>
      <c r="P282" s="47">
        <v>749.72892999999999</v>
      </c>
      <c r="Q282" s="47">
        <v>0</v>
      </c>
      <c r="R282" s="47">
        <v>180.43680000000001</v>
      </c>
      <c r="S282" s="48">
        <v>180.43680000000001</v>
      </c>
      <c r="T282" s="53">
        <v>365</v>
      </c>
      <c r="U282" s="53">
        <v>390</v>
      </c>
      <c r="V282" s="19">
        <v>1167.1140959731999</v>
      </c>
      <c r="W282" s="19">
        <v>893.760826819248</v>
      </c>
      <c r="X282" s="19">
        <v>178568.4566839</v>
      </c>
      <c r="Y282" s="19">
        <v>223440.20670481198</v>
      </c>
      <c r="Z282" s="19">
        <v>200276.07945900253</v>
      </c>
      <c r="AA282" s="19">
        <v>294595</v>
      </c>
    </row>
    <row r="283" spans="1:27" x14ac:dyDescent="0.35">
      <c r="A283" s="28" t="s">
        <v>34</v>
      </c>
      <c r="B283" s="29">
        <v>44343</v>
      </c>
      <c r="C283" s="30" t="s">
        <v>21</v>
      </c>
      <c r="D283" s="30" t="s">
        <v>22</v>
      </c>
      <c r="E283" s="30"/>
      <c r="F283" s="30" t="s">
        <v>1572</v>
      </c>
      <c r="G283" s="31">
        <v>10</v>
      </c>
      <c r="H283" s="31"/>
      <c r="I283" s="30"/>
      <c r="J283" s="30" t="s">
        <v>138</v>
      </c>
      <c r="K283" s="30"/>
      <c r="L283" s="30"/>
      <c r="M283" s="30" t="s">
        <v>173</v>
      </c>
      <c r="N283" s="30" t="s">
        <v>686</v>
      </c>
      <c r="O283" s="30" t="s">
        <v>687</v>
      </c>
      <c r="P283" s="47">
        <v>466.260222</v>
      </c>
      <c r="Q283" s="47">
        <v>18.965997000000002</v>
      </c>
      <c r="R283" s="47">
        <v>124.37092199999999</v>
      </c>
      <c r="S283" s="48">
        <v>143.33691899999999</v>
      </c>
      <c r="T283" s="53">
        <v>1005</v>
      </c>
      <c r="U283" s="53">
        <v>1062</v>
      </c>
      <c r="V283" s="19" t="s">
        <v>122</v>
      </c>
      <c r="W283" s="19" t="s">
        <v>1712</v>
      </c>
      <c r="X283" s="19">
        <v>130480</v>
      </c>
      <c r="Y283" s="19">
        <v>71351.602936182011</v>
      </c>
      <c r="Z283" s="19">
        <v>158530</v>
      </c>
      <c r="AA283" s="19">
        <v>184940</v>
      </c>
    </row>
    <row r="284" spans="1:27" x14ac:dyDescent="0.35">
      <c r="A284" s="28" t="s">
        <v>34</v>
      </c>
      <c r="B284" s="29">
        <v>44344</v>
      </c>
      <c r="C284" s="30" t="s">
        <v>21</v>
      </c>
      <c r="D284" s="30" t="s">
        <v>22</v>
      </c>
      <c r="E284" s="30"/>
      <c r="F284" s="30" t="s">
        <v>1573</v>
      </c>
      <c r="G284" s="31">
        <v>30</v>
      </c>
      <c r="H284" s="31"/>
      <c r="I284" s="30"/>
      <c r="J284" s="30" t="s">
        <v>128</v>
      </c>
      <c r="K284" s="30"/>
      <c r="L284" s="30"/>
      <c r="M284" s="30" t="s">
        <v>173</v>
      </c>
      <c r="N284" s="30" t="s">
        <v>688</v>
      </c>
      <c r="O284" s="30" t="s">
        <v>689</v>
      </c>
      <c r="P284" s="47">
        <v>486.93124899999998</v>
      </c>
      <c r="Q284" s="47">
        <v>118.706098</v>
      </c>
      <c r="R284" s="47">
        <v>0</v>
      </c>
      <c r="S284" s="48">
        <v>118.706098</v>
      </c>
      <c r="T284" s="53">
        <v>2</v>
      </c>
      <c r="U284" s="53">
        <v>2</v>
      </c>
      <c r="V284" s="19">
        <v>931.11637865241198</v>
      </c>
      <c r="W284" s="19">
        <v>123.815509699138</v>
      </c>
      <c r="X284" s="19">
        <v>142460.80593381901</v>
      </c>
      <c r="Y284" s="19">
        <v>31325.323953882002</v>
      </c>
      <c r="Z284" s="19">
        <v>407.7449869438833</v>
      </c>
      <c r="AA284" s="19">
        <v>211.41495699999999</v>
      </c>
    </row>
    <row r="285" spans="1:27" x14ac:dyDescent="0.35">
      <c r="A285" s="28" t="s">
        <v>34</v>
      </c>
      <c r="B285" s="29">
        <v>44349</v>
      </c>
      <c r="C285" s="30" t="s">
        <v>21</v>
      </c>
      <c r="D285" s="30" t="s">
        <v>23</v>
      </c>
      <c r="E285" s="30"/>
      <c r="F285" s="30" t="s">
        <v>1574</v>
      </c>
      <c r="G285" s="31">
        <v>10</v>
      </c>
      <c r="H285" s="31"/>
      <c r="I285" s="30"/>
      <c r="J285" s="30" t="s">
        <v>138</v>
      </c>
      <c r="K285" s="30"/>
      <c r="L285" s="30"/>
      <c r="M285" s="30" t="s">
        <v>173</v>
      </c>
      <c r="N285" s="30" t="s">
        <v>690</v>
      </c>
      <c r="O285" s="30" t="s">
        <v>691</v>
      </c>
      <c r="P285" s="47">
        <v>65.599999999999994</v>
      </c>
      <c r="Q285" s="47">
        <v>11.4</v>
      </c>
      <c r="R285" s="47">
        <v>0</v>
      </c>
      <c r="S285" s="48">
        <v>11.4</v>
      </c>
      <c r="T285" s="53">
        <v>90</v>
      </c>
      <c r="U285" s="53">
        <v>104</v>
      </c>
      <c r="V285" s="19">
        <v>57.763049089496704</v>
      </c>
      <c r="W285" s="19">
        <v>6.61279049571064</v>
      </c>
      <c r="X285" s="19">
        <v>8722.2204125139997</v>
      </c>
      <c r="Y285" s="19">
        <v>1554.005766492</v>
      </c>
      <c r="Z285" s="19">
        <v>3869.9744520640043</v>
      </c>
      <c r="AA285" s="19">
        <v>3861.8345799999997</v>
      </c>
    </row>
    <row r="286" spans="1:27" x14ac:dyDescent="0.35">
      <c r="A286" s="28" t="s">
        <v>34</v>
      </c>
      <c r="B286" s="29">
        <v>44349</v>
      </c>
      <c r="C286" s="30" t="s">
        <v>21</v>
      </c>
      <c r="D286" s="30" t="s">
        <v>23</v>
      </c>
      <c r="E286" s="30"/>
      <c r="F286" s="30" t="s">
        <v>67</v>
      </c>
      <c r="G286" s="31">
        <v>10</v>
      </c>
      <c r="H286" s="31"/>
      <c r="I286" s="30"/>
      <c r="J286" s="30" t="s">
        <v>138</v>
      </c>
      <c r="K286" s="30"/>
      <c r="L286" s="30"/>
      <c r="M286" s="30" t="s">
        <v>173</v>
      </c>
      <c r="N286" s="30" t="s">
        <v>692</v>
      </c>
      <c r="O286" s="30" t="s">
        <v>693</v>
      </c>
      <c r="P286" s="47">
        <v>51.3</v>
      </c>
      <c r="Q286" s="47">
        <v>8.1</v>
      </c>
      <c r="R286" s="47">
        <v>0</v>
      </c>
      <c r="S286" s="48">
        <v>8.1</v>
      </c>
      <c r="T286" s="53">
        <v>217</v>
      </c>
      <c r="U286" s="53">
        <v>276</v>
      </c>
      <c r="V286" s="19">
        <v>65.318622140939596</v>
      </c>
      <c r="W286" s="19">
        <v>10.658710681818199</v>
      </c>
      <c r="X286" s="19">
        <v>9732.4746989999985</v>
      </c>
      <c r="Y286" s="19">
        <v>2579.4079849999998</v>
      </c>
      <c r="Z286" s="19">
        <v>22401.074000000001</v>
      </c>
      <c r="AA286" s="19">
        <v>29145.613999999998</v>
      </c>
    </row>
    <row r="287" spans="1:27" x14ac:dyDescent="0.35">
      <c r="A287" s="28" t="s">
        <v>34</v>
      </c>
      <c r="B287" s="29">
        <v>44350</v>
      </c>
      <c r="C287" s="30" t="s">
        <v>21</v>
      </c>
      <c r="D287" s="30" t="s">
        <v>23</v>
      </c>
      <c r="E287" s="30"/>
      <c r="F287" s="30" t="s">
        <v>68</v>
      </c>
      <c r="G287" s="31">
        <v>10</v>
      </c>
      <c r="H287" s="31"/>
      <c r="I287" s="30"/>
      <c r="J287" s="30" t="s">
        <v>138</v>
      </c>
      <c r="K287" s="30"/>
      <c r="L287" s="30"/>
      <c r="M287" s="30" t="s">
        <v>173</v>
      </c>
      <c r="N287" s="30" t="s">
        <v>694</v>
      </c>
      <c r="O287" s="30" t="s">
        <v>695</v>
      </c>
      <c r="P287" s="47">
        <v>12.5</v>
      </c>
      <c r="Q287" s="47">
        <v>2.6</v>
      </c>
      <c r="R287" s="47">
        <v>0</v>
      </c>
      <c r="S287" s="48">
        <v>2.6</v>
      </c>
      <c r="T287" s="53">
        <v>11</v>
      </c>
      <c r="U287" s="53">
        <v>22</v>
      </c>
      <c r="V287" s="19">
        <v>19.293691587815598</v>
      </c>
      <c r="W287" s="19">
        <v>6.8653742445759498</v>
      </c>
      <c r="X287" s="19">
        <v>2720.410513882</v>
      </c>
      <c r="Y287" s="19">
        <v>1084.729130643</v>
      </c>
      <c r="Z287" s="19">
        <v>1961.9955627269057</v>
      </c>
      <c r="AA287" s="19">
        <v>2451.44001966</v>
      </c>
    </row>
    <row r="288" spans="1:27" x14ac:dyDescent="0.35">
      <c r="A288" s="28" t="s">
        <v>34</v>
      </c>
      <c r="B288" s="29">
        <v>44351</v>
      </c>
      <c r="C288" s="30" t="s">
        <v>21</v>
      </c>
      <c r="D288" s="30" t="s">
        <v>22</v>
      </c>
      <c r="E288" s="30"/>
      <c r="F288" s="30" t="s">
        <v>1575</v>
      </c>
      <c r="G288" s="31">
        <v>50</v>
      </c>
      <c r="H288" s="31"/>
      <c r="I288" s="30"/>
      <c r="J288" s="30" t="s">
        <v>136</v>
      </c>
      <c r="K288" s="30"/>
      <c r="L288" s="30"/>
      <c r="M288" s="30" t="s">
        <v>173</v>
      </c>
      <c r="N288" s="30" t="s">
        <v>696</v>
      </c>
      <c r="O288" s="30" t="s">
        <v>697</v>
      </c>
      <c r="P288" s="47">
        <v>130.1</v>
      </c>
      <c r="Q288" s="47">
        <v>39.6</v>
      </c>
      <c r="R288" s="47">
        <v>6.2</v>
      </c>
      <c r="S288" s="48">
        <v>45.8</v>
      </c>
      <c r="T288" s="53">
        <v>204</v>
      </c>
      <c r="U288" s="53">
        <v>285</v>
      </c>
      <c r="V288" s="19">
        <v>244.046135229203</v>
      </c>
      <c r="W288" s="19">
        <v>371.35247162362896</v>
      </c>
      <c r="X288" s="19">
        <v>36118.828013922001</v>
      </c>
      <c r="Y288" s="19">
        <v>93952.175320777998</v>
      </c>
      <c r="Z288" s="19">
        <v>46272.848204168105</v>
      </c>
      <c r="AA288" s="19">
        <v>41872.823199999999</v>
      </c>
    </row>
    <row r="289" spans="1:27" x14ac:dyDescent="0.35">
      <c r="A289" s="28" t="s">
        <v>34</v>
      </c>
      <c r="B289" s="29">
        <v>44351</v>
      </c>
      <c r="C289" s="30" t="s">
        <v>21</v>
      </c>
      <c r="D289" s="30" t="s">
        <v>23</v>
      </c>
      <c r="E289" s="30"/>
      <c r="F289" s="30" t="s">
        <v>1576</v>
      </c>
      <c r="G289" s="31">
        <v>50</v>
      </c>
      <c r="H289" s="31"/>
      <c r="I289" s="30"/>
      <c r="J289" s="30" t="s">
        <v>136</v>
      </c>
      <c r="K289" s="30"/>
      <c r="L289" s="30"/>
      <c r="M289" s="30" t="s">
        <v>173</v>
      </c>
      <c r="N289" s="30" t="s">
        <v>698</v>
      </c>
      <c r="O289" s="30" t="s">
        <v>699</v>
      </c>
      <c r="P289" s="47">
        <v>215.6</v>
      </c>
      <c r="Q289" s="47">
        <v>29.7</v>
      </c>
      <c r="R289" s="47">
        <v>20.3</v>
      </c>
      <c r="S289" s="48">
        <v>50</v>
      </c>
      <c r="T289" s="53">
        <v>113</v>
      </c>
      <c r="U289" s="53">
        <v>118</v>
      </c>
      <c r="V289" s="19">
        <v>171.99851510548001</v>
      </c>
      <c r="W289" s="19">
        <v>49.2673814708103</v>
      </c>
      <c r="X289" s="19">
        <v>25455.780235611001</v>
      </c>
      <c r="Y289" s="19">
        <v>12464.647512115</v>
      </c>
      <c r="Z289" s="19">
        <v>39866.975415085974</v>
      </c>
      <c r="AA289" s="19">
        <v>50731.297148999998</v>
      </c>
    </row>
    <row r="290" spans="1:27" x14ac:dyDescent="0.35">
      <c r="A290" s="28" t="s">
        <v>34</v>
      </c>
      <c r="B290" s="29">
        <v>44355</v>
      </c>
      <c r="C290" s="30" t="s">
        <v>21</v>
      </c>
      <c r="D290" s="30" t="s">
        <v>23</v>
      </c>
      <c r="E290" s="30"/>
      <c r="F290" s="30" t="s">
        <v>69</v>
      </c>
      <c r="G290" s="31">
        <v>50</v>
      </c>
      <c r="H290" s="31"/>
      <c r="I290" s="30"/>
      <c r="J290" s="30" t="s">
        <v>136</v>
      </c>
      <c r="K290" s="30"/>
      <c r="L290" s="30"/>
      <c r="M290" s="30" t="s">
        <v>173</v>
      </c>
      <c r="N290" s="30" t="s">
        <v>700</v>
      </c>
      <c r="O290" s="30" t="s">
        <v>701</v>
      </c>
      <c r="P290" s="47">
        <v>52.3</v>
      </c>
      <c r="Q290" s="47">
        <v>12</v>
      </c>
      <c r="R290" s="47">
        <v>0</v>
      </c>
      <c r="S290" s="48">
        <v>12</v>
      </c>
      <c r="T290" s="53">
        <v>57</v>
      </c>
      <c r="U290" s="53">
        <v>68</v>
      </c>
      <c r="V290" s="19">
        <v>127.97308001379301</v>
      </c>
      <c r="W290" s="19">
        <v>36.473219186508004</v>
      </c>
      <c r="X290" s="19">
        <v>18556.096602000001</v>
      </c>
      <c r="Y290" s="19">
        <v>9191.2512349999997</v>
      </c>
      <c r="Z290" s="19">
        <v>14770</v>
      </c>
      <c r="AA290" s="19">
        <v>16204</v>
      </c>
    </row>
    <row r="291" spans="1:27" x14ac:dyDescent="0.35">
      <c r="A291" s="28" t="s">
        <v>34</v>
      </c>
      <c r="B291" s="29">
        <v>44355</v>
      </c>
      <c r="C291" s="30" t="s">
        <v>21</v>
      </c>
      <c r="D291" s="30" t="s">
        <v>23</v>
      </c>
      <c r="E291" s="30"/>
      <c r="F291" s="30" t="s">
        <v>1577</v>
      </c>
      <c r="G291" s="31">
        <v>50</v>
      </c>
      <c r="H291" s="31"/>
      <c r="I291" s="30"/>
      <c r="J291" s="30" t="s">
        <v>136</v>
      </c>
      <c r="K291" s="30"/>
      <c r="L291" s="30"/>
      <c r="M291" s="30" t="s">
        <v>173</v>
      </c>
      <c r="N291" s="30" t="s">
        <v>702</v>
      </c>
      <c r="O291" s="30" t="s">
        <v>703</v>
      </c>
      <c r="P291" s="47">
        <v>12.7</v>
      </c>
      <c r="Q291" s="47">
        <v>6</v>
      </c>
      <c r="R291" s="47">
        <v>0</v>
      </c>
      <c r="S291" s="48">
        <v>6</v>
      </c>
      <c r="T291" s="53">
        <v>52</v>
      </c>
      <c r="U291" s="53">
        <v>61</v>
      </c>
      <c r="V291" s="19">
        <v>21.3980851625616</v>
      </c>
      <c r="W291" s="19">
        <v>25.339989367112</v>
      </c>
      <c r="X291" s="19">
        <v>3124.120433734</v>
      </c>
      <c r="Y291" s="19">
        <v>6334.9973417780002</v>
      </c>
      <c r="Z291" s="19">
        <v>1856.9246686702468</v>
      </c>
      <c r="AA291" s="19">
        <v>2359.8046549999999</v>
      </c>
    </row>
    <row r="292" spans="1:27" x14ac:dyDescent="0.35">
      <c r="A292" s="28" t="s">
        <v>34</v>
      </c>
      <c r="B292" s="29">
        <v>44355</v>
      </c>
      <c r="C292" s="30" t="s">
        <v>21</v>
      </c>
      <c r="D292" s="30" t="s">
        <v>22</v>
      </c>
      <c r="E292" s="30"/>
      <c r="F292" s="30" t="s">
        <v>1578</v>
      </c>
      <c r="G292" s="31">
        <v>10</v>
      </c>
      <c r="H292" s="31"/>
      <c r="I292" s="30"/>
      <c r="J292" s="30" t="s">
        <v>138</v>
      </c>
      <c r="K292" s="30"/>
      <c r="L292" s="30"/>
      <c r="M292" s="30" t="s">
        <v>173</v>
      </c>
      <c r="N292" s="30" t="s">
        <v>704</v>
      </c>
      <c r="O292" s="30" t="s">
        <v>705</v>
      </c>
      <c r="P292" s="47">
        <v>154</v>
      </c>
      <c r="Q292" s="47">
        <v>9.9</v>
      </c>
      <c r="R292" s="47">
        <v>23.9</v>
      </c>
      <c r="S292" s="48">
        <v>33.9</v>
      </c>
      <c r="T292" s="53">
        <v>45</v>
      </c>
      <c r="U292" s="53">
        <v>48</v>
      </c>
      <c r="V292" s="19">
        <v>154.00021205237002</v>
      </c>
      <c r="W292" s="19">
        <v>45.790905393271998</v>
      </c>
      <c r="X292" s="19">
        <v>22484.030959646003</v>
      </c>
      <c r="Y292" s="19">
        <v>11447.726348318</v>
      </c>
      <c r="Z292" s="19">
        <v>18026.013696605409</v>
      </c>
      <c r="AA292" s="19">
        <v>19016.735257</v>
      </c>
    </row>
    <row r="293" spans="1:27" x14ac:dyDescent="0.35">
      <c r="A293" s="28" t="s">
        <v>34</v>
      </c>
      <c r="B293" s="29">
        <v>44356</v>
      </c>
      <c r="C293" s="30" t="s">
        <v>21</v>
      </c>
      <c r="D293" s="30" t="s">
        <v>23</v>
      </c>
      <c r="E293" s="30"/>
      <c r="F293" s="30" t="s">
        <v>1579</v>
      </c>
      <c r="G293" s="31">
        <v>30</v>
      </c>
      <c r="H293" s="31"/>
      <c r="I293" s="30"/>
      <c r="J293" s="30" t="s">
        <v>128</v>
      </c>
      <c r="K293" s="30"/>
      <c r="L293" s="30"/>
      <c r="M293" s="30" t="s">
        <v>173</v>
      </c>
      <c r="N293" s="30" t="s">
        <v>706</v>
      </c>
      <c r="O293" s="30" t="s">
        <v>707</v>
      </c>
      <c r="P293" s="47">
        <v>39.799999999999997</v>
      </c>
      <c r="Q293" s="47">
        <v>5</v>
      </c>
      <c r="R293" s="47">
        <v>0</v>
      </c>
      <c r="S293" s="48">
        <v>5</v>
      </c>
      <c r="T293" s="53">
        <v>53</v>
      </c>
      <c r="U293" s="53">
        <v>76</v>
      </c>
      <c r="V293" s="19">
        <v>89.051788591337896</v>
      </c>
      <c r="W293" s="19">
        <v>29.916017203553402</v>
      </c>
      <c r="X293" s="19">
        <v>12912.509345744002</v>
      </c>
      <c r="Y293" s="19">
        <v>7568.7523524990002</v>
      </c>
      <c r="Z293" s="19">
        <v>9290.5355471251914</v>
      </c>
      <c r="AA293" s="19">
        <v>13624.7176</v>
      </c>
    </row>
    <row r="294" spans="1:27" x14ac:dyDescent="0.35">
      <c r="A294" s="28" t="s">
        <v>34</v>
      </c>
      <c r="B294" s="29">
        <v>44356</v>
      </c>
      <c r="C294" s="30" t="s">
        <v>21</v>
      </c>
      <c r="D294" s="30" t="s">
        <v>23</v>
      </c>
      <c r="E294" s="30"/>
      <c r="F294" s="30" t="s">
        <v>1580</v>
      </c>
      <c r="G294" s="31">
        <v>40</v>
      </c>
      <c r="H294" s="31"/>
      <c r="I294" s="30"/>
      <c r="J294" s="30" t="s">
        <v>140</v>
      </c>
      <c r="K294" s="30"/>
      <c r="L294" s="30"/>
      <c r="M294" s="30" t="s">
        <v>173</v>
      </c>
      <c r="N294" s="30" t="s">
        <v>708</v>
      </c>
      <c r="O294" s="30" t="s">
        <v>709</v>
      </c>
      <c r="P294" s="47">
        <v>24.5</v>
      </c>
      <c r="Q294" s="47">
        <v>2.6</v>
      </c>
      <c r="R294" s="47">
        <v>0</v>
      </c>
      <c r="S294" s="48">
        <v>2.6</v>
      </c>
      <c r="T294" s="53">
        <v>36</v>
      </c>
      <c r="U294" s="53">
        <v>33</v>
      </c>
      <c r="V294" s="19">
        <v>166.208276051924</v>
      </c>
      <c r="W294" s="19">
        <v>4.7726337937616998</v>
      </c>
      <c r="X294" s="19">
        <v>24100.200027529001</v>
      </c>
      <c r="Y294" s="19">
        <v>1121.568941534</v>
      </c>
      <c r="Z294" s="19">
        <v>1723.7030102970882</v>
      </c>
      <c r="AA294" s="19">
        <v>1478.7455279999999</v>
      </c>
    </row>
    <row r="295" spans="1:27" x14ac:dyDescent="0.35">
      <c r="A295" s="28" t="s">
        <v>34</v>
      </c>
      <c r="B295" s="29">
        <v>44357</v>
      </c>
      <c r="C295" s="30" t="s">
        <v>21</v>
      </c>
      <c r="D295" s="30" t="s">
        <v>23</v>
      </c>
      <c r="E295" s="30"/>
      <c r="F295" s="30" t="s">
        <v>1581</v>
      </c>
      <c r="G295" s="31">
        <v>15</v>
      </c>
      <c r="H295" s="31"/>
      <c r="I295" s="30"/>
      <c r="J295" s="30" t="s">
        <v>153</v>
      </c>
      <c r="K295" s="30"/>
      <c r="L295" s="30"/>
      <c r="M295" s="30" t="s">
        <v>173</v>
      </c>
      <c r="N295" s="30" t="s">
        <v>710</v>
      </c>
      <c r="O295" s="30" t="s">
        <v>711</v>
      </c>
      <c r="P295" s="47">
        <v>72.400000000000006</v>
      </c>
      <c r="Q295" s="47">
        <v>5.2</v>
      </c>
      <c r="R295" s="47">
        <v>2.4</v>
      </c>
      <c r="S295" s="48">
        <v>7.6</v>
      </c>
      <c r="T295" s="53">
        <v>33</v>
      </c>
      <c r="U295" s="53">
        <v>29</v>
      </c>
      <c r="V295" s="19">
        <v>60.336769772368001</v>
      </c>
      <c r="W295" s="19">
        <v>15.495035544785701</v>
      </c>
      <c r="X295" s="19">
        <v>8688.4948472209999</v>
      </c>
      <c r="Y295" s="19">
        <v>3904.7489572859999</v>
      </c>
      <c r="Z295" s="19">
        <v>4426.9596492092423</v>
      </c>
      <c r="AA295" s="19">
        <v>9045.6354819999997</v>
      </c>
    </row>
    <row r="296" spans="1:27" x14ac:dyDescent="0.35">
      <c r="A296" s="28" t="s">
        <v>34</v>
      </c>
      <c r="B296" s="29">
        <v>44358</v>
      </c>
      <c r="C296" s="30" t="s">
        <v>21</v>
      </c>
      <c r="D296" s="30" t="s">
        <v>23</v>
      </c>
      <c r="E296" s="30"/>
      <c r="F296" s="30" t="s">
        <v>70</v>
      </c>
      <c r="G296" s="31">
        <v>35</v>
      </c>
      <c r="H296" s="31"/>
      <c r="I296" s="30"/>
      <c r="J296" s="30" t="s">
        <v>135</v>
      </c>
      <c r="K296" s="30"/>
      <c r="L296" s="30"/>
      <c r="M296" s="30" t="s">
        <v>173</v>
      </c>
      <c r="N296" s="30" t="s">
        <v>712</v>
      </c>
      <c r="O296" s="30" t="s">
        <v>713</v>
      </c>
      <c r="P296" s="47">
        <v>133</v>
      </c>
      <c r="Q296" s="47">
        <v>13</v>
      </c>
      <c r="R296" s="47">
        <v>0</v>
      </c>
      <c r="S296" s="48">
        <v>13</v>
      </c>
      <c r="T296" s="53">
        <v>24</v>
      </c>
      <c r="U296" s="53">
        <v>42</v>
      </c>
      <c r="V296" s="19">
        <v>74.370295394366195</v>
      </c>
      <c r="W296" s="19">
        <v>24.721666798418998</v>
      </c>
      <c r="X296" s="19">
        <v>10560.581946</v>
      </c>
      <c r="Y296" s="19">
        <v>6254.5817000000006</v>
      </c>
      <c r="Z296" s="19">
        <v>13574</v>
      </c>
      <c r="AA296" s="19">
        <v>20323</v>
      </c>
    </row>
    <row r="297" spans="1:27" x14ac:dyDescent="0.35">
      <c r="A297" s="28" t="s">
        <v>34</v>
      </c>
      <c r="B297" s="29">
        <v>44358</v>
      </c>
      <c r="C297" s="30" t="s">
        <v>21</v>
      </c>
      <c r="D297" s="30" t="s">
        <v>23</v>
      </c>
      <c r="E297" s="30"/>
      <c r="F297" s="30" t="s">
        <v>1582</v>
      </c>
      <c r="G297" s="31">
        <v>20</v>
      </c>
      <c r="H297" s="31"/>
      <c r="I297" s="30"/>
      <c r="J297" s="30" t="s">
        <v>152</v>
      </c>
      <c r="K297" s="30"/>
      <c r="L297" s="30"/>
      <c r="M297" s="30" t="s">
        <v>173</v>
      </c>
      <c r="N297" s="30" t="s">
        <v>714</v>
      </c>
      <c r="O297" s="30" t="s">
        <v>715</v>
      </c>
      <c r="P297" s="47">
        <v>11.4</v>
      </c>
      <c r="Q297" s="47">
        <v>5.2</v>
      </c>
      <c r="R297" s="47">
        <v>0</v>
      </c>
      <c r="S297" s="48">
        <v>5.2</v>
      </c>
      <c r="T297" s="53">
        <v>1</v>
      </c>
      <c r="U297" s="53">
        <v>2</v>
      </c>
      <c r="V297" s="19">
        <v>106.87104148879699</v>
      </c>
      <c r="W297" s="19">
        <v>10.842399920256899</v>
      </c>
      <c r="X297" s="19">
        <v>15282.558932898</v>
      </c>
      <c r="Y297" s="19">
        <v>2743.127179825</v>
      </c>
      <c r="Z297" s="19">
        <v>5.7841060255210124E-2</v>
      </c>
      <c r="AA297" s="19">
        <v>0</v>
      </c>
    </row>
    <row r="298" spans="1:27" x14ac:dyDescent="0.35">
      <c r="A298" s="28" t="s">
        <v>34</v>
      </c>
      <c r="B298" s="29">
        <v>44361</v>
      </c>
      <c r="C298" s="30" t="s">
        <v>21</v>
      </c>
      <c r="D298" s="30" t="s">
        <v>23</v>
      </c>
      <c r="E298" s="30"/>
      <c r="F298" s="30" t="s">
        <v>1583</v>
      </c>
      <c r="G298" s="31">
        <v>10</v>
      </c>
      <c r="H298" s="31"/>
      <c r="I298" s="30"/>
      <c r="J298" s="30" t="s">
        <v>138</v>
      </c>
      <c r="K298" s="30"/>
      <c r="L298" s="30"/>
      <c r="M298" s="30" t="s">
        <v>173</v>
      </c>
      <c r="N298" s="30" t="s">
        <v>716</v>
      </c>
      <c r="O298" s="30" t="s">
        <v>717</v>
      </c>
      <c r="P298" s="47">
        <v>6.1</v>
      </c>
      <c r="Q298" s="47">
        <v>1.8</v>
      </c>
      <c r="R298" s="47">
        <v>0</v>
      </c>
      <c r="S298" s="48">
        <v>1.8</v>
      </c>
      <c r="T298" s="53">
        <v>75</v>
      </c>
      <c r="U298" s="53">
        <v>78</v>
      </c>
      <c r="V298" s="19">
        <v>7.9889309849111099</v>
      </c>
      <c r="W298" s="19">
        <v>7.7785498482057402</v>
      </c>
      <c r="X298" s="19">
        <v>1078.5056829629998</v>
      </c>
      <c r="Y298" s="19">
        <v>1625.7169182750001</v>
      </c>
      <c r="Z298" s="19">
        <v>4258.1662314627774</v>
      </c>
      <c r="AA298" s="19">
        <v>5827.5950636540001</v>
      </c>
    </row>
    <row r="299" spans="1:27" x14ac:dyDescent="0.35">
      <c r="A299" s="28" t="s">
        <v>34</v>
      </c>
      <c r="B299" s="29">
        <v>44363</v>
      </c>
      <c r="C299" s="30" t="s">
        <v>21</v>
      </c>
      <c r="D299" s="30" t="s">
        <v>22</v>
      </c>
      <c r="E299" s="30"/>
      <c r="F299" s="30" t="s">
        <v>1584</v>
      </c>
      <c r="G299" s="31">
        <v>40</v>
      </c>
      <c r="H299" s="31"/>
      <c r="I299" s="30"/>
      <c r="J299" s="30" t="s">
        <v>140</v>
      </c>
      <c r="K299" s="30"/>
      <c r="L299" s="30"/>
      <c r="M299" s="30" t="s">
        <v>173</v>
      </c>
      <c r="N299" s="30" t="s">
        <v>718</v>
      </c>
      <c r="O299" s="30" t="s">
        <v>719</v>
      </c>
      <c r="P299" s="47">
        <v>935.8</v>
      </c>
      <c r="Q299" s="47">
        <v>0</v>
      </c>
      <c r="R299" s="47">
        <v>243.8</v>
      </c>
      <c r="S299" s="48">
        <v>243.8</v>
      </c>
      <c r="T299" s="53">
        <v>115</v>
      </c>
      <c r="U299" s="53">
        <v>129</v>
      </c>
      <c r="V299" s="19">
        <v>1675.5945395897302</v>
      </c>
      <c r="W299" s="19">
        <v>1207.2769591435399</v>
      </c>
      <c r="X299" s="19">
        <v>234583.235542562</v>
      </c>
      <c r="Y299" s="19">
        <v>305441.070663316</v>
      </c>
      <c r="Z299" s="19">
        <v>88396.610336502927</v>
      </c>
      <c r="AA299" s="19">
        <v>118725.8605</v>
      </c>
    </row>
    <row r="300" spans="1:27" x14ac:dyDescent="0.35">
      <c r="A300" s="28" t="s">
        <v>34</v>
      </c>
      <c r="B300" s="29">
        <v>44363</v>
      </c>
      <c r="C300" s="30" t="s">
        <v>21</v>
      </c>
      <c r="D300" s="30" t="s">
        <v>23</v>
      </c>
      <c r="E300" s="30"/>
      <c r="F300" s="30" t="s">
        <v>1585</v>
      </c>
      <c r="G300" s="31">
        <v>15</v>
      </c>
      <c r="H300" s="31"/>
      <c r="I300" s="30"/>
      <c r="J300" s="30" t="s">
        <v>153</v>
      </c>
      <c r="K300" s="30"/>
      <c r="L300" s="30"/>
      <c r="M300" s="30" t="s">
        <v>173</v>
      </c>
      <c r="N300" s="30" t="s">
        <v>720</v>
      </c>
      <c r="O300" s="30" t="s">
        <v>721</v>
      </c>
      <c r="P300" s="47">
        <v>10.8</v>
      </c>
      <c r="Q300" s="47">
        <v>3.5</v>
      </c>
      <c r="R300" s="47">
        <v>0</v>
      </c>
      <c r="S300" s="48">
        <v>3.5</v>
      </c>
      <c r="T300" s="53">
        <v>30</v>
      </c>
      <c r="U300" s="53">
        <v>22</v>
      </c>
      <c r="V300" s="19">
        <v>19.528163992835701</v>
      </c>
      <c r="W300" s="19">
        <v>3.5528095484705902</v>
      </c>
      <c r="X300" s="19">
        <v>2733.942958997</v>
      </c>
      <c r="Y300" s="19">
        <v>845.56867253600001</v>
      </c>
      <c r="Z300" s="19">
        <v>6459.8709168842688</v>
      </c>
      <c r="AA300" s="19">
        <v>5845.6101859999999</v>
      </c>
    </row>
    <row r="301" spans="1:27" x14ac:dyDescent="0.35">
      <c r="A301" s="28" t="s">
        <v>34</v>
      </c>
      <c r="B301" s="29">
        <v>44364</v>
      </c>
      <c r="C301" s="30" t="s">
        <v>21</v>
      </c>
      <c r="D301" s="30" t="s">
        <v>23</v>
      </c>
      <c r="E301" s="30"/>
      <c r="F301" s="30" t="s">
        <v>1586</v>
      </c>
      <c r="G301" s="31">
        <v>10</v>
      </c>
      <c r="H301" s="31"/>
      <c r="I301" s="30"/>
      <c r="J301" s="30" t="s">
        <v>138</v>
      </c>
      <c r="K301" s="30"/>
      <c r="L301" s="30"/>
      <c r="M301" s="30" t="s">
        <v>173</v>
      </c>
      <c r="N301" s="30" t="s">
        <v>722</v>
      </c>
      <c r="O301" s="30" t="s">
        <v>723</v>
      </c>
      <c r="P301" s="47">
        <v>633.70000000000005</v>
      </c>
      <c r="Q301" s="47">
        <v>127.9</v>
      </c>
      <c r="R301" s="47">
        <v>52.2</v>
      </c>
      <c r="S301" s="48">
        <v>180.2</v>
      </c>
      <c r="T301" s="53">
        <v>313</v>
      </c>
      <c r="U301" s="53">
        <v>361</v>
      </c>
      <c r="V301" s="19">
        <v>1392.7649029619902</v>
      </c>
      <c r="W301" s="19">
        <v>423.123402015198</v>
      </c>
      <c r="X301" s="19">
        <v>193594.321511716</v>
      </c>
      <c r="Y301" s="19">
        <v>107050.220709845</v>
      </c>
      <c r="Z301" s="19">
        <v>101069.32058924963</v>
      </c>
      <c r="AA301" s="19">
        <v>123974.765122</v>
      </c>
    </row>
    <row r="302" spans="1:27" x14ac:dyDescent="0.35">
      <c r="A302" s="28" t="s">
        <v>34</v>
      </c>
      <c r="B302" s="29">
        <v>44364</v>
      </c>
      <c r="C302" s="30" t="s">
        <v>21</v>
      </c>
      <c r="D302" s="30" t="s">
        <v>22</v>
      </c>
      <c r="E302" s="30"/>
      <c r="F302" s="30" t="s">
        <v>1587</v>
      </c>
      <c r="G302" s="31">
        <v>60</v>
      </c>
      <c r="H302" s="31"/>
      <c r="I302" s="30"/>
      <c r="J302" s="30" t="s">
        <v>130</v>
      </c>
      <c r="K302" s="30"/>
      <c r="L302" s="30"/>
      <c r="M302" s="30" t="s">
        <v>173</v>
      </c>
      <c r="N302" s="30" t="s">
        <v>724</v>
      </c>
      <c r="O302" s="30" t="s">
        <v>1697</v>
      </c>
      <c r="P302" s="47">
        <v>412</v>
      </c>
      <c r="Q302" s="47">
        <v>147.9</v>
      </c>
      <c r="R302" s="47">
        <v>0</v>
      </c>
      <c r="S302" s="48">
        <v>147.9</v>
      </c>
      <c r="T302" s="53">
        <v>187</v>
      </c>
      <c r="U302" s="92">
        <v>276</v>
      </c>
      <c r="V302" s="19">
        <v>656.24029075589999</v>
      </c>
      <c r="W302" s="19">
        <v>212.729352241762</v>
      </c>
      <c r="X302" s="19">
        <v>91873.640705825994</v>
      </c>
      <c r="Y302" s="19">
        <v>53607.796764923994</v>
      </c>
      <c r="Z302" s="19">
        <v>695.57617318811344</v>
      </c>
      <c r="AA302" s="19">
        <v>1398.4239599999999</v>
      </c>
    </row>
    <row r="303" spans="1:27" x14ac:dyDescent="0.35">
      <c r="A303" s="28" t="s">
        <v>34</v>
      </c>
      <c r="B303" s="29">
        <v>44365</v>
      </c>
      <c r="C303" s="30" t="s">
        <v>21</v>
      </c>
      <c r="D303" s="30" t="s">
        <v>23</v>
      </c>
      <c r="E303" s="30"/>
      <c r="F303" s="30" t="s">
        <v>1588</v>
      </c>
      <c r="G303" s="31">
        <v>60</v>
      </c>
      <c r="H303" s="31"/>
      <c r="I303" s="30"/>
      <c r="J303" s="30" t="s">
        <v>130</v>
      </c>
      <c r="K303" s="30"/>
      <c r="L303" s="30"/>
      <c r="M303" s="30" t="s">
        <v>173</v>
      </c>
      <c r="N303" s="30" t="s">
        <v>725</v>
      </c>
      <c r="O303" s="30" t="s">
        <v>726</v>
      </c>
      <c r="P303" s="47">
        <v>111.7</v>
      </c>
      <c r="Q303" s="47">
        <v>29.4</v>
      </c>
      <c r="R303" s="47">
        <v>0</v>
      </c>
      <c r="S303" s="48">
        <v>29.4</v>
      </c>
      <c r="T303" s="53">
        <v>26</v>
      </c>
      <c r="U303" s="92">
        <v>43</v>
      </c>
      <c r="V303" s="19">
        <v>191.640298854333</v>
      </c>
      <c r="W303" s="19">
        <v>114.51527099290101</v>
      </c>
      <c r="X303" s="19">
        <v>26446.361241898001</v>
      </c>
      <c r="Y303" s="19">
        <v>28972.363561204002</v>
      </c>
      <c r="Z303" s="19">
        <v>2276.6911366211757</v>
      </c>
      <c r="AA303" s="19">
        <v>1032.1971919999999</v>
      </c>
    </row>
    <row r="304" spans="1:27" x14ac:dyDescent="0.35">
      <c r="A304" s="28" t="s">
        <v>34</v>
      </c>
      <c r="B304" s="29">
        <v>44365</v>
      </c>
      <c r="C304" s="30" t="s">
        <v>21</v>
      </c>
      <c r="D304" s="30" t="s">
        <v>23</v>
      </c>
      <c r="E304" s="30"/>
      <c r="F304" s="30">
        <v>12510</v>
      </c>
      <c r="G304" s="31">
        <v>20</v>
      </c>
      <c r="H304" s="31"/>
      <c r="I304" s="30"/>
      <c r="J304" s="30" t="s">
        <v>152</v>
      </c>
      <c r="K304" s="30"/>
      <c r="L304" s="30"/>
      <c r="M304" s="30" t="s">
        <v>173</v>
      </c>
      <c r="N304" s="30" t="s">
        <v>727</v>
      </c>
      <c r="O304" s="30" t="s">
        <v>728</v>
      </c>
      <c r="P304" s="47">
        <v>71.2</v>
      </c>
      <c r="Q304" s="47">
        <v>17.2</v>
      </c>
      <c r="R304" s="47">
        <v>0</v>
      </c>
      <c r="S304" s="48">
        <v>17.2</v>
      </c>
      <c r="T304" s="53">
        <v>6</v>
      </c>
      <c r="U304" s="53">
        <v>84</v>
      </c>
      <c r="V304" s="19">
        <v>134.036748993022</v>
      </c>
      <c r="W304" s="19">
        <v>26.863804423442701</v>
      </c>
      <c r="X304" s="19">
        <v>18497.071361037</v>
      </c>
      <c r="Y304" s="19">
        <v>6796.5425191310005</v>
      </c>
      <c r="Z304" s="19">
        <v>5827.6079999999993</v>
      </c>
      <c r="AA304" s="19">
        <v>12510</v>
      </c>
    </row>
    <row r="305" spans="1:27" x14ac:dyDescent="0.35">
      <c r="A305" s="28" t="s">
        <v>34</v>
      </c>
      <c r="B305" s="29">
        <v>44365</v>
      </c>
      <c r="C305" s="30" t="s">
        <v>21</v>
      </c>
      <c r="D305" s="30" t="s">
        <v>23</v>
      </c>
      <c r="E305" s="30"/>
      <c r="F305" s="30" t="s">
        <v>1589</v>
      </c>
      <c r="G305" s="31">
        <v>10</v>
      </c>
      <c r="H305" s="31"/>
      <c r="I305" s="30"/>
      <c r="J305" s="30" t="s">
        <v>138</v>
      </c>
      <c r="K305" s="30"/>
      <c r="L305" s="30"/>
      <c r="M305" s="30" t="s">
        <v>173</v>
      </c>
      <c r="N305" s="30" t="s">
        <v>729</v>
      </c>
      <c r="O305" s="30" t="s">
        <v>730</v>
      </c>
      <c r="P305" s="47">
        <v>21.7</v>
      </c>
      <c r="Q305" s="47">
        <v>4.7</v>
      </c>
      <c r="R305" s="47">
        <v>0</v>
      </c>
      <c r="S305" s="48">
        <v>4.7</v>
      </c>
      <c r="T305" s="53">
        <v>77</v>
      </c>
      <c r="U305" s="53">
        <v>70</v>
      </c>
      <c r="V305" s="19">
        <v>30.318100460615998</v>
      </c>
      <c r="W305" s="19">
        <v>3.5923911386460898</v>
      </c>
      <c r="X305" s="19">
        <v>4183.8978635650001</v>
      </c>
      <c r="Y305" s="19">
        <v>872.95104669099999</v>
      </c>
      <c r="Z305" s="19">
        <v>3413.0167019756614</v>
      </c>
      <c r="AA305" s="19">
        <v>5109.8041020000001</v>
      </c>
    </row>
    <row r="306" spans="1:27" x14ac:dyDescent="0.35">
      <c r="A306" s="28" t="s">
        <v>34</v>
      </c>
      <c r="B306" s="29">
        <v>44365</v>
      </c>
      <c r="C306" s="30" t="s">
        <v>21</v>
      </c>
      <c r="D306" s="30" t="s">
        <v>23</v>
      </c>
      <c r="E306" s="30"/>
      <c r="F306" s="30" t="s">
        <v>71</v>
      </c>
      <c r="G306" s="31">
        <v>50</v>
      </c>
      <c r="H306" s="31"/>
      <c r="I306" s="30"/>
      <c r="J306" s="30" t="s">
        <v>136</v>
      </c>
      <c r="K306" s="30"/>
      <c r="L306" s="30"/>
      <c r="M306" s="30" t="s">
        <v>173</v>
      </c>
      <c r="N306" s="30" t="s">
        <v>731</v>
      </c>
      <c r="O306" s="30" t="s">
        <v>732</v>
      </c>
      <c r="P306" s="47">
        <v>70.900000000000006</v>
      </c>
      <c r="Q306" s="47">
        <v>9</v>
      </c>
      <c r="R306" s="47">
        <v>2.7</v>
      </c>
      <c r="S306" s="48">
        <v>11.7</v>
      </c>
      <c r="T306" s="53">
        <v>414</v>
      </c>
      <c r="U306" s="92">
        <v>582</v>
      </c>
      <c r="V306" s="19">
        <v>80.415900795620502</v>
      </c>
      <c r="W306" s="19">
        <v>18.771768227848099</v>
      </c>
      <c r="X306" s="19">
        <v>11016.978408999999</v>
      </c>
      <c r="Y306" s="19">
        <v>4448.9090700000006</v>
      </c>
      <c r="Z306" s="19">
        <v>44662</v>
      </c>
      <c r="AA306" s="19">
        <v>62796</v>
      </c>
    </row>
    <row r="307" spans="1:27" x14ac:dyDescent="0.35">
      <c r="A307" s="28" t="s">
        <v>34</v>
      </c>
      <c r="B307" s="29">
        <v>44369</v>
      </c>
      <c r="C307" s="30" t="s">
        <v>21</v>
      </c>
      <c r="D307" s="30" t="s">
        <v>22</v>
      </c>
      <c r="E307" s="30"/>
      <c r="F307" s="30" t="s">
        <v>1590</v>
      </c>
      <c r="G307" s="31">
        <v>30</v>
      </c>
      <c r="H307" s="31"/>
      <c r="I307" s="30"/>
      <c r="J307" s="30" t="s">
        <v>128</v>
      </c>
      <c r="K307" s="30"/>
      <c r="L307" s="30"/>
      <c r="M307" s="30" t="s">
        <v>173</v>
      </c>
      <c r="N307" s="30" t="s">
        <v>733</v>
      </c>
      <c r="O307" s="30" t="s">
        <v>734</v>
      </c>
      <c r="P307" s="47">
        <v>1290.4000000000001</v>
      </c>
      <c r="Q307" s="47">
        <v>0</v>
      </c>
      <c r="R307" s="47">
        <v>342.9</v>
      </c>
      <c r="S307" s="48">
        <v>342.9</v>
      </c>
      <c r="T307" s="53">
        <v>741</v>
      </c>
      <c r="U307" s="92">
        <v>739</v>
      </c>
      <c r="V307" s="19">
        <v>2587.5931195716898</v>
      </c>
      <c r="W307" s="19">
        <v>4232.5823793580703</v>
      </c>
      <c r="X307" s="19">
        <v>351912.66426175</v>
      </c>
      <c r="Y307" s="19">
        <v>1062378.17721888</v>
      </c>
      <c r="Z307" s="19">
        <v>332627.26395563548</v>
      </c>
      <c r="AA307" s="19">
        <v>377122.4644</v>
      </c>
    </row>
    <row r="308" spans="1:27" x14ac:dyDescent="0.35">
      <c r="A308" s="28" t="s">
        <v>34</v>
      </c>
      <c r="B308" s="29">
        <v>44370</v>
      </c>
      <c r="C308" s="30" t="s">
        <v>21</v>
      </c>
      <c r="D308" s="30" t="s">
        <v>22</v>
      </c>
      <c r="E308" s="30" t="s">
        <v>254</v>
      </c>
      <c r="F308" s="30" t="s">
        <v>1743</v>
      </c>
      <c r="G308" s="31">
        <v>30</v>
      </c>
      <c r="H308" s="31"/>
      <c r="I308" s="30"/>
      <c r="J308" s="30" t="s">
        <v>128</v>
      </c>
      <c r="K308" s="30"/>
      <c r="L308" s="30"/>
      <c r="M308" s="30" t="s">
        <v>173</v>
      </c>
      <c r="N308" s="30" t="s">
        <v>735</v>
      </c>
      <c r="O308" s="30" t="s">
        <v>736</v>
      </c>
      <c r="P308" s="47">
        <v>243.9</v>
      </c>
      <c r="Q308" s="47">
        <v>245.1</v>
      </c>
      <c r="R308" s="47">
        <v>0</v>
      </c>
      <c r="S308" s="48">
        <v>245.1</v>
      </c>
      <c r="T308" s="53">
        <v>1</v>
      </c>
      <c r="U308" s="92">
        <v>1</v>
      </c>
      <c r="V308" s="19">
        <v>593.79930321191898</v>
      </c>
      <c r="W308" s="19">
        <v>285.21104776678698</v>
      </c>
      <c r="X308" s="19">
        <v>80162.905933608999</v>
      </c>
      <c r="Y308" s="19">
        <v>72158.395084996999</v>
      </c>
      <c r="Z308" s="19">
        <v>0</v>
      </c>
      <c r="AA308" s="19">
        <v>0</v>
      </c>
    </row>
    <row r="309" spans="1:27" x14ac:dyDescent="0.35">
      <c r="A309" s="28" t="s">
        <v>34</v>
      </c>
      <c r="B309" s="29">
        <v>44370</v>
      </c>
      <c r="C309" s="30" t="s">
        <v>21</v>
      </c>
      <c r="D309" s="30" t="s">
        <v>23</v>
      </c>
      <c r="E309" s="30"/>
      <c r="F309" s="30" t="s">
        <v>1591</v>
      </c>
      <c r="G309" s="31">
        <v>40</v>
      </c>
      <c r="H309" s="31"/>
      <c r="I309" s="30"/>
      <c r="J309" s="30" t="s">
        <v>140</v>
      </c>
      <c r="K309" s="30"/>
      <c r="L309" s="30"/>
      <c r="M309" s="30" t="s">
        <v>173</v>
      </c>
      <c r="N309" s="30" t="s">
        <v>737</v>
      </c>
      <c r="O309" s="30" t="s">
        <v>738</v>
      </c>
      <c r="P309" s="47">
        <v>8.6999999999999993</v>
      </c>
      <c r="Q309" s="47">
        <v>2</v>
      </c>
      <c r="R309" s="47">
        <v>0</v>
      </c>
      <c r="S309" s="48">
        <v>2</v>
      </c>
      <c r="T309" s="53">
        <v>8</v>
      </c>
      <c r="U309" s="92">
        <v>8</v>
      </c>
      <c r="V309" s="19">
        <v>43.617429569370394</v>
      </c>
      <c r="W309" s="19">
        <v>12.7572082468419</v>
      </c>
      <c r="X309" s="19">
        <v>5888.3529918650001</v>
      </c>
      <c r="Y309" s="19">
        <v>3227.573686451</v>
      </c>
      <c r="Z309" s="19">
        <v>7.4187318322904865</v>
      </c>
      <c r="AA309" s="19">
        <v>171.77193296899998</v>
      </c>
    </row>
    <row r="310" spans="1:27" x14ac:dyDescent="0.35">
      <c r="A310" s="28" t="s">
        <v>34</v>
      </c>
      <c r="B310" s="29">
        <v>44370</v>
      </c>
      <c r="C310" s="30" t="s">
        <v>21</v>
      </c>
      <c r="D310" s="30" t="s">
        <v>23</v>
      </c>
      <c r="E310" s="30"/>
      <c r="F310" s="30" t="s">
        <v>1592</v>
      </c>
      <c r="G310" s="31">
        <v>60</v>
      </c>
      <c r="H310" s="31"/>
      <c r="I310" s="30"/>
      <c r="J310" s="30" t="s">
        <v>130</v>
      </c>
      <c r="K310" s="30"/>
      <c r="L310" s="30"/>
      <c r="M310" s="30" t="s">
        <v>173</v>
      </c>
      <c r="N310" s="30" t="s">
        <v>739</v>
      </c>
      <c r="O310" s="30" t="s">
        <v>740</v>
      </c>
      <c r="P310" s="47">
        <v>1481.4</v>
      </c>
      <c r="Q310" s="47">
        <v>60.5</v>
      </c>
      <c r="R310" s="47">
        <v>371.6</v>
      </c>
      <c r="S310" s="48">
        <v>432.1</v>
      </c>
      <c r="T310" s="53">
        <v>296</v>
      </c>
      <c r="U310" s="92">
        <v>404</v>
      </c>
      <c r="V310" s="19">
        <v>1594.64345333144</v>
      </c>
      <c r="W310" s="19">
        <v>3751.3351264845701</v>
      </c>
      <c r="X310" s="19">
        <v>215276.86619974501</v>
      </c>
      <c r="Y310" s="19">
        <v>949087.78700059606</v>
      </c>
      <c r="Z310" s="19">
        <v>491008.52342710743</v>
      </c>
      <c r="AA310" s="19">
        <v>681592.54799999995</v>
      </c>
    </row>
    <row r="311" spans="1:27" x14ac:dyDescent="0.35">
      <c r="A311" s="28" t="s">
        <v>34</v>
      </c>
      <c r="B311" s="29">
        <v>44371</v>
      </c>
      <c r="C311" s="30" t="s">
        <v>21</v>
      </c>
      <c r="D311" s="30" t="s">
        <v>22</v>
      </c>
      <c r="E311" s="30" t="s">
        <v>254</v>
      </c>
      <c r="F311" s="30" t="s">
        <v>1742</v>
      </c>
      <c r="G311" s="31">
        <v>30</v>
      </c>
      <c r="H311" s="31"/>
      <c r="I311" s="30"/>
      <c r="J311" s="30" t="s">
        <v>128</v>
      </c>
      <c r="K311" s="30"/>
      <c r="L311" s="30"/>
      <c r="M311" s="30" t="s">
        <v>173</v>
      </c>
      <c r="N311" s="30" t="s">
        <v>741</v>
      </c>
      <c r="O311" s="30" t="s">
        <v>742</v>
      </c>
      <c r="P311" s="47">
        <v>79.099999999999994</v>
      </c>
      <c r="Q311" s="47">
        <v>79.099999999999994</v>
      </c>
      <c r="R311" s="47">
        <v>0</v>
      </c>
      <c r="S311" s="48">
        <v>79.099999999999994</v>
      </c>
      <c r="T311" s="53">
        <v>4</v>
      </c>
      <c r="U311" s="92">
        <v>384</v>
      </c>
      <c r="V311" s="19">
        <v>19.615984710219703</v>
      </c>
      <c r="W311" s="19">
        <v>59.3741985610041</v>
      </c>
      <c r="X311" s="19">
        <v>2589.3099817490001</v>
      </c>
      <c r="Y311" s="19">
        <v>14546.678647445999</v>
      </c>
      <c r="Z311" s="19">
        <v>0</v>
      </c>
      <c r="AA311" s="19">
        <v>0</v>
      </c>
    </row>
    <row r="312" spans="1:27" x14ac:dyDescent="0.35">
      <c r="A312" s="28" t="s">
        <v>34</v>
      </c>
      <c r="B312" s="29">
        <v>44371</v>
      </c>
      <c r="C312" s="30" t="s">
        <v>21</v>
      </c>
      <c r="D312" s="30" t="s">
        <v>23</v>
      </c>
      <c r="E312" s="30"/>
      <c r="F312" s="30" t="s">
        <v>1593</v>
      </c>
      <c r="G312" s="31">
        <v>45</v>
      </c>
      <c r="H312" s="31"/>
      <c r="I312" s="30"/>
      <c r="J312" s="30" t="s">
        <v>151</v>
      </c>
      <c r="K312" s="30"/>
      <c r="L312" s="30"/>
      <c r="M312" s="30" t="s">
        <v>173</v>
      </c>
      <c r="N312" s="30" t="s">
        <v>506</v>
      </c>
      <c r="O312" s="30" t="s">
        <v>743</v>
      </c>
      <c r="P312" s="47">
        <v>8.1999999999999993</v>
      </c>
      <c r="Q312" s="47">
        <v>1.5</v>
      </c>
      <c r="R312" s="47">
        <v>0</v>
      </c>
      <c r="S312" s="48">
        <v>1.5</v>
      </c>
      <c r="T312" s="53">
        <v>8</v>
      </c>
      <c r="U312" s="92">
        <v>38</v>
      </c>
      <c r="V312" s="19">
        <v>175.864752603798</v>
      </c>
      <c r="W312" s="19">
        <v>56.000052503573201</v>
      </c>
      <c r="X312" s="19">
        <v>23565.876848909003</v>
      </c>
      <c r="Y312" s="19">
        <v>14168.013283404</v>
      </c>
      <c r="Z312" s="19">
        <v>734.65162339261963</v>
      </c>
      <c r="AA312" s="19">
        <v>5152.4088079359999</v>
      </c>
    </row>
    <row r="313" spans="1:27" x14ac:dyDescent="0.35">
      <c r="A313" s="28" t="s">
        <v>34</v>
      </c>
      <c r="B313" s="29">
        <v>44371</v>
      </c>
      <c r="C313" s="30" t="s">
        <v>21</v>
      </c>
      <c r="D313" s="30" t="s">
        <v>23</v>
      </c>
      <c r="E313" s="30"/>
      <c r="F313" s="30" t="s">
        <v>1594</v>
      </c>
      <c r="G313" s="31">
        <v>20</v>
      </c>
      <c r="H313" s="31"/>
      <c r="I313" s="30"/>
      <c r="J313" s="30" t="s">
        <v>152</v>
      </c>
      <c r="K313" s="30"/>
      <c r="L313" s="30"/>
      <c r="M313" s="30" t="s">
        <v>173</v>
      </c>
      <c r="N313" s="30" t="s">
        <v>744</v>
      </c>
      <c r="O313" s="30" t="s">
        <v>1698</v>
      </c>
      <c r="P313" s="47">
        <v>19.600000000000001</v>
      </c>
      <c r="Q313" s="47">
        <v>4.9000000000000004</v>
      </c>
      <c r="R313" s="47">
        <v>0</v>
      </c>
      <c r="S313" s="48">
        <v>4.9000000000000004</v>
      </c>
      <c r="T313" s="53">
        <v>4</v>
      </c>
      <c r="U313" s="92">
        <v>4</v>
      </c>
      <c r="V313" s="19">
        <v>76.662826202925402</v>
      </c>
      <c r="W313" s="19">
        <v>2.8619847057521701</v>
      </c>
      <c r="X313" s="19">
        <v>10272.818711192002</v>
      </c>
      <c r="Y313" s="19">
        <v>658.256482323</v>
      </c>
      <c r="Z313" s="19">
        <v>0</v>
      </c>
      <c r="AA313" s="19">
        <v>0</v>
      </c>
    </row>
    <row r="314" spans="1:27" x14ac:dyDescent="0.35">
      <c r="A314" s="28" t="s">
        <v>34</v>
      </c>
      <c r="B314" s="29">
        <v>44371</v>
      </c>
      <c r="C314" s="30" t="s">
        <v>21</v>
      </c>
      <c r="D314" s="30" t="s">
        <v>23</v>
      </c>
      <c r="E314" s="30"/>
      <c r="F314" s="30" t="s">
        <v>1595</v>
      </c>
      <c r="G314" s="31">
        <v>20</v>
      </c>
      <c r="H314" s="31"/>
      <c r="I314" s="30"/>
      <c r="J314" s="30" t="s">
        <v>152</v>
      </c>
      <c r="K314" s="30"/>
      <c r="L314" s="30"/>
      <c r="M314" s="30" t="s">
        <v>173</v>
      </c>
      <c r="N314" s="30" t="s">
        <v>745</v>
      </c>
      <c r="O314" s="30" t="s">
        <v>746</v>
      </c>
      <c r="P314" s="47">
        <v>6.9</v>
      </c>
      <c r="Q314" s="47">
        <v>3.9</v>
      </c>
      <c r="R314" s="47">
        <v>0</v>
      </c>
      <c r="S314" s="48">
        <v>3.9</v>
      </c>
      <c r="T314" s="53">
        <v>3</v>
      </c>
      <c r="U314" s="92">
        <v>3</v>
      </c>
      <c r="V314" s="19">
        <v>59.393907813880602</v>
      </c>
      <c r="W314" s="19">
        <v>7.2283756735159992</v>
      </c>
      <c r="X314" s="19">
        <v>7958.7836470600005</v>
      </c>
      <c r="Y314" s="19">
        <v>1807.0939183789999</v>
      </c>
      <c r="Z314" s="19">
        <v>7.8829383652756562</v>
      </c>
      <c r="AA314" s="19">
        <v>7.1333599999999997</v>
      </c>
    </row>
    <row r="315" spans="1:27" x14ac:dyDescent="0.35">
      <c r="A315" s="28" t="s">
        <v>34</v>
      </c>
      <c r="B315" s="29">
        <v>44371</v>
      </c>
      <c r="C315" s="30" t="s">
        <v>21</v>
      </c>
      <c r="D315" s="30" t="s">
        <v>23</v>
      </c>
      <c r="E315" s="30"/>
      <c r="F315" s="30" t="s">
        <v>1596</v>
      </c>
      <c r="G315" s="31">
        <v>40</v>
      </c>
      <c r="H315" s="31"/>
      <c r="I315" s="30"/>
      <c r="J315" s="30" t="s">
        <v>152</v>
      </c>
      <c r="K315" s="30"/>
      <c r="L315" s="30"/>
      <c r="M315" s="30" t="s">
        <v>173</v>
      </c>
      <c r="N315" s="30" t="s">
        <v>747</v>
      </c>
      <c r="O315" s="30" t="s">
        <v>748</v>
      </c>
      <c r="P315" s="47">
        <v>15.8</v>
      </c>
      <c r="Q315" s="47">
        <v>4.9000000000000004</v>
      </c>
      <c r="R315" s="47">
        <v>0</v>
      </c>
      <c r="S315" s="48">
        <v>4.9000000000000004</v>
      </c>
      <c r="T315" s="53">
        <v>9</v>
      </c>
      <c r="U315" s="92">
        <v>19</v>
      </c>
      <c r="V315" s="19">
        <v>35.734778910843296</v>
      </c>
      <c r="W315" s="19">
        <v>16.821849711607101</v>
      </c>
      <c r="X315" s="19">
        <v>4788.4603740529992</v>
      </c>
      <c r="Y315" s="19">
        <v>4239.1061273250007</v>
      </c>
      <c r="Z315" s="19">
        <v>4334.5742720599101</v>
      </c>
      <c r="AA315" s="19">
        <v>7386.0813914159999</v>
      </c>
    </row>
    <row r="316" spans="1:27" x14ac:dyDescent="0.35">
      <c r="A316" s="28" t="s">
        <v>34</v>
      </c>
      <c r="B316" s="29">
        <v>44371</v>
      </c>
      <c r="C316" s="30" t="s">
        <v>21</v>
      </c>
      <c r="D316" s="30" t="s">
        <v>22</v>
      </c>
      <c r="E316" s="30"/>
      <c r="F316" s="30" t="s">
        <v>72</v>
      </c>
      <c r="G316" s="31">
        <v>40</v>
      </c>
      <c r="H316" s="31"/>
      <c r="I316" s="30"/>
      <c r="J316" s="30" t="s">
        <v>140</v>
      </c>
      <c r="K316" s="30"/>
      <c r="L316" s="30"/>
      <c r="M316" s="30" t="s">
        <v>173</v>
      </c>
      <c r="N316" s="30" t="s">
        <v>749</v>
      </c>
      <c r="O316" s="30" t="s">
        <v>750</v>
      </c>
      <c r="P316" s="47">
        <v>615.5</v>
      </c>
      <c r="Q316" s="47">
        <v>30.1</v>
      </c>
      <c r="R316" s="47">
        <v>207</v>
      </c>
      <c r="S316" s="48">
        <v>237.1</v>
      </c>
      <c r="T316" s="53">
        <v>663</v>
      </c>
      <c r="U316" s="92">
        <v>693</v>
      </c>
      <c r="V316" s="19">
        <v>3543.3910492556397</v>
      </c>
      <c r="W316" s="19">
        <v>1352.2064531521698</v>
      </c>
      <c r="X316" s="19">
        <v>471271.00955100002</v>
      </c>
      <c r="Y316" s="19">
        <v>342108.2326475</v>
      </c>
      <c r="Z316" s="19">
        <v>270100</v>
      </c>
      <c r="AA316" s="19">
        <v>296400</v>
      </c>
    </row>
    <row r="317" spans="1:27" x14ac:dyDescent="0.35">
      <c r="A317" s="28" t="s">
        <v>34</v>
      </c>
      <c r="B317" s="29">
        <v>44371</v>
      </c>
      <c r="C317" s="30" t="s">
        <v>21</v>
      </c>
      <c r="D317" s="30" t="s">
        <v>23</v>
      </c>
      <c r="E317" s="30"/>
      <c r="F317" s="30" t="s">
        <v>73</v>
      </c>
      <c r="G317" s="31">
        <v>50</v>
      </c>
      <c r="H317" s="31"/>
      <c r="I317" s="30"/>
      <c r="J317" s="30" t="s">
        <v>136</v>
      </c>
      <c r="K317" s="30"/>
      <c r="L317" s="30"/>
      <c r="M317" s="30" t="s">
        <v>173</v>
      </c>
      <c r="N317" s="30" t="s">
        <v>751</v>
      </c>
      <c r="O317" s="30" t="s">
        <v>752</v>
      </c>
      <c r="P317" s="47">
        <v>468.1</v>
      </c>
      <c r="Q317" s="47">
        <v>100</v>
      </c>
      <c r="R317" s="47">
        <v>0</v>
      </c>
      <c r="S317" s="48">
        <v>100</v>
      </c>
      <c r="T317" s="53">
        <v>49</v>
      </c>
      <c r="U317" s="92">
        <v>81</v>
      </c>
      <c r="V317" s="19">
        <v>1216.55593061429</v>
      </c>
      <c r="W317" s="19">
        <v>402.57361921541496</v>
      </c>
      <c r="X317" s="19">
        <v>161801.93877169999</v>
      </c>
      <c r="Y317" s="19">
        <v>101851.1256615</v>
      </c>
      <c r="Z317" s="19">
        <v>6063</v>
      </c>
      <c r="AA317" s="19">
        <v>24279</v>
      </c>
    </row>
    <row r="318" spans="1:27" x14ac:dyDescent="0.35">
      <c r="A318" s="28" t="s">
        <v>34</v>
      </c>
      <c r="B318" s="29">
        <v>44375</v>
      </c>
      <c r="C318" s="30" t="s">
        <v>21</v>
      </c>
      <c r="D318" s="30" t="s">
        <v>22</v>
      </c>
      <c r="E318" s="30"/>
      <c r="F318" s="30" t="s">
        <v>74</v>
      </c>
      <c r="G318" s="31">
        <v>50</v>
      </c>
      <c r="H318" s="31"/>
      <c r="I318" s="30"/>
      <c r="J318" s="30" t="s">
        <v>136</v>
      </c>
      <c r="K318" s="30"/>
      <c r="L318" s="30"/>
      <c r="M318" s="30" t="s">
        <v>173</v>
      </c>
      <c r="N318" s="30" t="s">
        <v>753</v>
      </c>
      <c r="O318" s="30" t="s">
        <v>1699</v>
      </c>
      <c r="P318" s="47">
        <v>216.2</v>
      </c>
      <c r="Q318" s="47">
        <v>33.6</v>
      </c>
      <c r="R318" s="47">
        <v>24.9</v>
      </c>
      <c r="S318" s="48">
        <v>58.5</v>
      </c>
      <c r="T318" s="53">
        <v>65</v>
      </c>
      <c r="U318" s="92">
        <v>86</v>
      </c>
      <c r="V318" s="19">
        <v>185.25536318635301</v>
      </c>
      <c r="W318" s="19">
        <v>16.953291735630998</v>
      </c>
      <c r="X318" s="19">
        <v>24638.963303785</v>
      </c>
      <c r="Y318" s="19">
        <v>4272.2295173789998</v>
      </c>
      <c r="Z318" s="19">
        <v>1199.677289229528</v>
      </c>
      <c r="AA318" s="19">
        <v>4099.7357199999997</v>
      </c>
    </row>
    <row r="319" spans="1:27" x14ac:dyDescent="0.35">
      <c r="A319" s="28" t="s">
        <v>34</v>
      </c>
      <c r="B319" s="29">
        <v>44375</v>
      </c>
      <c r="C319" s="30" t="s">
        <v>21</v>
      </c>
      <c r="D319" s="30" t="s">
        <v>23</v>
      </c>
      <c r="E319" s="30"/>
      <c r="F319" s="30" t="s">
        <v>75</v>
      </c>
      <c r="G319" s="31">
        <v>10</v>
      </c>
      <c r="H319" s="31"/>
      <c r="I319" s="30"/>
      <c r="J319" s="30" t="s">
        <v>138</v>
      </c>
      <c r="K319" s="30"/>
      <c r="L319" s="30"/>
      <c r="M319" s="30" t="s">
        <v>173</v>
      </c>
      <c r="N319" s="30" t="s">
        <v>754</v>
      </c>
      <c r="O319" s="30" t="s">
        <v>755</v>
      </c>
      <c r="P319" s="47">
        <v>85.3</v>
      </c>
      <c r="Q319" s="47">
        <v>20.2</v>
      </c>
      <c r="R319" s="47">
        <v>0</v>
      </c>
      <c r="S319" s="48">
        <v>20.2</v>
      </c>
      <c r="T319" s="53">
        <v>68</v>
      </c>
      <c r="U319" s="92">
        <v>74</v>
      </c>
      <c r="V319" s="19">
        <v>64.624793030691691</v>
      </c>
      <c r="W319" s="19">
        <v>10.880634959012498</v>
      </c>
      <c r="X319" s="19">
        <v>8595.0974730819999</v>
      </c>
      <c r="Y319" s="19">
        <v>2622.2330251220001</v>
      </c>
      <c r="Z319" s="19">
        <v>4530.9936802474112</v>
      </c>
      <c r="AA319" s="19">
        <v>7056.5261999999993</v>
      </c>
    </row>
    <row r="320" spans="1:27" x14ac:dyDescent="0.35">
      <c r="A320" s="28" t="s">
        <v>34</v>
      </c>
      <c r="B320" s="29">
        <v>44376</v>
      </c>
      <c r="C320" s="30" t="s">
        <v>21</v>
      </c>
      <c r="D320" s="30" t="s">
        <v>22</v>
      </c>
      <c r="E320" s="30" t="s">
        <v>254</v>
      </c>
      <c r="F320" s="30" t="s">
        <v>1741</v>
      </c>
      <c r="G320" s="31">
        <v>30</v>
      </c>
      <c r="H320" s="31"/>
      <c r="I320" s="30"/>
      <c r="J320" s="30" t="s">
        <v>128</v>
      </c>
      <c r="K320" s="30"/>
      <c r="L320" s="30"/>
      <c r="M320" s="30" t="s">
        <v>173</v>
      </c>
      <c r="N320" s="30" t="s">
        <v>756</v>
      </c>
      <c r="O320" s="30" t="s">
        <v>757</v>
      </c>
      <c r="P320" s="47">
        <v>108.2</v>
      </c>
      <c r="Q320" s="47">
        <v>90</v>
      </c>
      <c r="R320" s="47">
        <v>0</v>
      </c>
      <c r="S320" s="48">
        <v>90</v>
      </c>
      <c r="T320" s="53">
        <v>3471</v>
      </c>
      <c r="U320" s="53" t="s">
        <v>122</v>
      </c>
      <c r="V320" s="19">
        <v>166.06692581679403</v>
      </c>
      <c r="W320" s="19">
        <v>225.777026980237</v>
      </c>
      <c r="X320" s="19">
        <v>21754.767282000001</v>
      </c>
      <c r="Y320" s="19">
        <v>57121.587825999995</v>
      </c>
      <c r="Z320" s="19">
        <v>843600</v>
      </c>
      <c r="AA320" s="19">
        <v>0</v>
      </c>
    </row>
    <row r="321" spans="1:27" x14ac:dyDescent="0.35">
      <c r="A321" s="28" t="s">
        <v>34</v>
      </c>
      <c r="B321" s="29">
        <v>44377</v>
      </c>
      <c r="C321" s="30" t="s">
        <v>21</v>
      </c>
      <c r="D321" s="30" t="s">
        <v>23</v>
      </c>
      <c r="E321" s="30"/>
      <c r="F321" s="30" t="s">
        <v>1597</v>
      </c>
      <c r="G321" s="31">
        <v>10</v>
      </c>
      <c r="H321" s="31"/>
      <c r="I321" s="30"/>
      <c r="J321" s="30" t="s">
        <v>138</v>
      </c>
      <c r="K321" s="30"/>
      <c r="L321" s="30"/>
      <c r="M321" s="30" t="s">
        <v>173</v>
      </c>
      <c r="N321" s="30" t="s">
        <v>758</v>
      </c>
      <c r="O321" s="30" t="s">
        <v>1700</v>
      </c>
      <c r="P321" s="47">
        <v>45.1</v>
      </c>
      <c r="Q321" s="47">
        <v>8.1</v>
      </c>
      <c r="R321" s="47">
        <v>2</v>
      </c>
      <c r="S321" s="48">
        <v>10.1</v>
      </c>
      <c r="T321" s="53">
        <v>123</v>
      </c>
      <c r="U321" s="92">
        <v>101</v>
      </c>
      <c r="V321" s="19">
        <v>30.94986633888</v>
      </c>
      <c r="W321" s="19">
        <v>4.9222624424223307</v>
      </c>
      <c r="X321" s="19">
        <v>3868.7332923599997</v>
      </c>
      <c r="Y321" s="19">
        <v>1013.986063139</v>
      </c>
      <c r="Z321" s="19">
        <v>4353.9061449509218</v>
      </c>
      <c r="AA321" s="19">
        <v>5773.6312199999993</v>
      </c>
    </row>
    <row r="322" spans="1:27" x14ac:dyDescent="0.35">
      <c r="A322" s="28" t="s">
        <v>34</v>
      </c>
      <c r="B322" s="29">
        <v>44378</v>
      </c>
      <c r="C322" s="30" t="s">
        <v>21</v>
      </c>
      <c r="D322" s="30" t="s">
        <v>22</v>
      </c>
      <c r="E322" s="30"/>
      <c r="F322" s="30" t="s">
        <v>1598</v>
      </c>
      <c r="G322" s="31">
        <v>50</v>
      </c>
      <c r="H322" s="31"/>
      <c r="I322" s="30"/>
      <c r="J322" s="30" t="s">
        <v>136</v>
      </c>
      <c r="K322" s="30"/>
      <c r="L322" s="30"/>
      <c r="M322" s="30" t="s">
        <v>173</v>
      </c>
      <c r="N322" s="30" t="s">
        <v>759</v>
      </c>
      <c r="O322" s="30" t="s">
        <v>760</v>
      </c>
      <c r="P322" s="47">
        <v>331.16172716610316</v>
      </c>
      <c r="Q322" s="47">
        <v>0</v>
      </c>
      <c r="R322" s="47">
        <v>92.756745153310135</v>
      </c>
      <c r="S322" s="48">
        <v>92.756745153310135</v>
      </c>
      <c r="T322" s="53">
        <v>93</v>
      </c>
      <c r="U322" s="92">
        <v>124</v>
      </c>
      <c r="V322" s="19">
        <v>280.90948765066099</v>
      </c>
      <c r="W322" s="19">
        <v>143.15858584894102</v>
      </c>
      <c r="X322" s="19">
        <v>36518.233394585994</v>
      </c>
      <c r="Y322" s="19">
        <v>36219.122219782003</v>
      </c>
      <c r="Z322" s="19">
        <v>72128.88604227225</v>
      </c>
      <c r="AA322" s="19">
        <v>75613.615999999995</v>
      </c>
    </row>
    <row r="323" spans="1:27" x14ac:dyDescent="0.35">
      <c r="A323" s="28" t="s">
        <v>34</v>
      </c>
      <c r="B323" s="29">
        <v>44378</v>
      </c>
      <c r="C323" s="30" t="s">
        <v>25</v>
      </c>
      <c r="D323" s="30" t="s">
        <v>23</v>
      </c>
      <c r="E323" s="30"/>
      <c r="F323" s="30" t="s">
        <v>1599</v>
      </c>
      <c r="G323" s="31">
        <v>40</v>
      </c>
      <c r="H323" s="31"/>
      <c r="I323" s="30"/>
      <c r="J323" s="30" t="s">
        <v>140</v>
      </c>
      <c r="K323" s="30"/>
      <c r="L323" s="30"/>
      <c r="M323" s="30" t="s">
        <v>173</v>
      </c>
      <c r="N323" s="30" t="s">
        <v>761</v>
      </c>
      <c r="O323" s="30" t="s">
        <v>762</v>
      </c>
      <c r="P323" s="47">
        <v>15.5184</v>
      </c>
      <c r="Q323" s="47">
        <v>0.6</v>
      </c>
      <c r="R323" s="47">
        <v>0</v>
      </c>
      <c r="S323" s="48">
        <v>0.6</v>
      </c>
      <c r="T323" s="53" t="s">
        <v>122</v>
      </c>
      <c r="U323" s="53" t="s">
        <v>122</v>
      </c>
      <c r="V323" s="19">
        <v>18.7311409689922</v>
      </c>
      <c r="W323" s="19">
        <v>7.2400812806324106</v>
      </c>
      <c r="X323" s="19">
        <v>2416.3171849999999</v>
      </c>
      <c r="Y323" s="19">
        <v>1831.7405639999999</v>
      </c>
      <c r="Z323" s="19">
        <v>630</v>
      </c>
      <c r="AA323" s="19" t="s">
        <v>122</v>
      </c>
    </row>
    <row r="324" spans="1:27" x14ac:dyDescent="0.35">
      <c r="A324" s="28" t="s">
        <v>34</v>
      </c>
      <c r="B324" s="29">
        <v>44379</v>
      </c>
      <c r="C324" s="30" t="s">
        <v>21</v>
      </c>
      <c r="D324" s="30" t="s">
        <v>23</v>
      </c>
      <c r="E324" s="30"/>
      <c r="F324" s="30" t="s">
        <v>1600</v>
      </c>
      <c r="G324" s="31">
        <v>30</v>
      </c>
      <c r="H324" s="31"/>
      <c r="I324" s="30"/>
      <c r="J324" s="30" t="s">
        <v>128</v>
      </c>
      <c r="K324" s="30"/>
      <c r="L324" s="30"/>
      <c r="M324" s="30" t="s">
        <v>173</v>
      </c>
      <c r="N324" s="30" t="s">
        <v>763</v>
      </c>
      <c r="O324" s="30" t="s">
        <v>764</v>
      </c>
      <c r="P324" s="47">
        <v>28.866125234802961</v>
      </c>
      <c r="Q324" s="47">
        <v>24.094964496808643</v>
      </c>
      <c r="R324" s="47">
        <v>0</v>
      </c>
      <c r="S324" s="48">
        <v>24.094964496808643</v>
      </c>
      <c r="T324" s="53">
        <v>1</v>
      </c>
      <c r="U324" s="92">
        <v>3</v>
      </c>
      <c r="V324" s="19">
        <v>76.719796611907</v>
      </c>
      <c r="W324" s="19">
        <v>20.197793707928902</v>
      </c>
      <c r="X324" s="19">
        <v>9896.8537629359998</v>
      </c>
      <c r="Y324" s="19">
        <v>5110.0418081059997</v>
      </c>
      <c r="Z324" s="19">
        <v>2.956</v>
      </c>
      <c r="AA324" s="19">
        <v>-233.61753999999999</v>
      </c>
    </row>
    <row r="325" spans="1:27" x14ac:dyDescent="0.35">
      <c r="A325" s="28" t="s">
        <v>34</v>
      </c>
      <c r="B325" s="29">
        <v>44379</v>
      </c>
      <c r="C325" s="30" t="s">
        <v>21</v>
      </c>
      <c r="D325" s="30" t="s">
        <v>23</v>
      </c>
      <c r="E325" s="30"/>
      <c r="F325" s="30" t="s">
        <v>1601</v>
      </c>
      <c r="G325" s="31">
        <v>10</v>
      </c>
      <c r="H325" s="31"/>
      <c r="I325" s="30"/>
      <c r="J325" s="30" t="s">
        <v>138</v>
      </c>
      <c r="K325" s="30"/>
      <c r="L325" s="30"/>
      <c r="M325" s="30" t="s">
        <v>173</v>
      </c>
      <c r="N325" s="30" t="s">
        <v>765</v>
      </c>
      <c r="O325" s="30" t="s">
        <v>766</v>
      </c>
      <c r="P325" s="47">
        <v>101.30849281199569</v>
      </c>
      <c r="Q325" s="47">
        <v>7.9881655728886489</v>
      </c>
      <c r="R325" s="47">
        <v>0</v>
      </c>
      <c r="S325" s="48">
        <v>7.9881655728886489</v>
      </c>
      <c r="T325" s="53">
        <v>119</v>
      </c>
      <c r="U325" s="92">
        <v>41</v>
      </c>
      <c r="V325" s="19">
        <v>205.44057050447299</v>
      </c>
      <c r="W325" s="19">
        <v>14.132520262396699</v>
      </c>
      <c r="X325" s="19">
        <v>26501.833595077002</v>
      </c>
      <c r="Y325" s="19">
        <v>3420.0699035000002</v>
      </c>
      <c r="Z325" s="19">
        <v>14594.191206131503</v>
      </c>
      <c r="AA325" s="19">
        <v>19989.868039999998</v>
      </c>
    </row>
    <row r="326" spans="1:27" x14ac:dyDescent="0.35">
      <c r="A326" s="28" t="s">
        <v>34</v>
      </c>
      <c r="B326" s="29">
        <v>44379</v>
      </c>
      <c r="C326" s="30" t="s">
        <v>21</v>
      </c>
      <c r="D326" s="30" t="s">
        <v>23</v>
      </c>
      <c r="E326" s="30"/>
      <c r="F326" s="30" t="s">
        <v>1602</v>
      </c>
      <c r="G326" s="31">
        <v>15</v>
      </c>
      <c r="H326" s="31"/>
      <c r="I326" s="30"/>
      <c r="J326" s="30" t="s">
        <v>153</v>
      </c>
      <c r="K326" s="30"/>
      <c r="L326" s="30"/>
      <c r="M326" s="30" t="s">
        <v>173</v>
      </c>
      <c r="N326" s="30" t="s">
        <v>767</v>
      </c>
      <c r="O326" s="30" t="s">
        <v>768</v>
      </c>
      <c r="P326" s="47">
        <v>6.1792803768648996</v>
      </c>
      <c r="Q326" s="47">
        <v>2.4611284310736519</v>
      </c>
      <c r="R326" s="47">
        <v>0</v>
      </c>
      <c r="S326" s="48">
        <v>2.4611284310736519</v>
      </c>
      <c r="T326" s="53">
        <v>26</v>
      </c>
      <c r="U326" s="92">
        <v>20</v>
      </c>
      <c r="V326" s="19">
        <v>55.3991315538062</v>
      </c>
      <c r="W326" s="19">
        <v>50.895673289470302</v>
      </c>
      <c r="X326" s="19">
        <v>7146.4879704409996</v>
      </c>
      <c r="Y326" s="19">
        <v>12876.605342236</v>
      </c>
      <c r="Z326" s="19">
        <v>241.9076710843967</v>
      </c>
      <c r="AA326" s="19">
        <v>218.90498499999998</v>
      </c>
    </row>
    <row r="327" spans="1:27" x14ac:dyDescent="0.35">
      <c r="A327" s="28" t="s">
        <v>34</v>
      </c>
      <c r="B327" s="29">
        <v>44383</v>
      </c>
      <c r="C327" s="30" t="s">
        <v>21</v>
      </c>
      <c r="D327" s="30" t="s">
        <v>23</v>
      </c>
      <c r="E327" s="30"/>
      <c r="F327" s="30" t="s">
        <v>1603</v>
      </c>
      <c r="G327" s="31">
        <v>20</v>
      </c>
      <c r="H327" s="31"/>
      <c r="I327" s="30"/>
      <c r="J327" s="30" t="s">
        <v>152</v>
      </c>
      <c r="K327" s="30"/>
      <c r="L327" s="30"/>
      <c r="M327" s="30" t="s">
        <v>173</v>
      </c>
      <c r="N327" s="30" t="s">
        <v>769</v>
      </c>
      <c r="O327" s="30" t="s">
        <v>770</v>
      </c>
      <c r="P327" s="47">
        <v>19.721052070690625</v>
      </c>
      <c r="Q327" s="47">
        <v>5.9204893283206541</v>
      </c>
      <c r="R327" s="47">
        <v>0</v>
      </c>
      <c r="S327" s="48">
        <v>5.9204893283206541</v>
      </c>
      <c r="T327" s="53">
        <v>17</v>
      </c>
      <c r="U327" s="53" t="s">
        <v>122</v>
      </c>
      <c r="V327" s="19">
        <v>39.409109833378004</v>
      </c>
      <c r="W327" s="19">
        <v>9.9677558335179288</v>
      </c>
      <c r="X327" s="19">
        <v>5004.9569488390007</v>
      </c>
      <c r="Y327" s="19">
        <v>2501.9067142130002</v>
      </c>
      <c r="Z327" s="19">
        <v>0</v>
      </c>
      <c r="AA327" s="19">
        <v>0</v>
      </c>
    </row>
    <row r="328" spans="1:27" x14ac:dyDescent="0.35">
      <c r="A328" s="28" t="s">
        <v>34</v>
      </c>
      <c r="B328" s="29">
        <v>44383</v>
      </c>
      <c r="C328" s="30" t="s">
        <v>25</v>
      </c>
      <c r="D328" s="30" t="s">
        <v>23</v>
      </c>
      <c r="E328" s="30"/>
      <c r="F328" s="30" t="s">
        <v>1604</v>
      </c>
      <c r="G328" s="31">
        <v>50</v>
      </c>
      <c r="H328" s="31"/>
      <c r="I328" s="30"/>
      <c r="J328" s="30" t="s">
        <v>136</v>
      </c>
      <c r="K328" s="30"/>
      <c r="L328" s="30"/>
      <c r="M328" s="30" t="s">
        <v>173</v>
      </c>
      <c r="N328" s="30" t="s">
        <v>771</v>
      </c>
      <c r="O328" s="30" t="s">
        <v>772</v>
      </c>
      <c r="P328" s="47">
        <v>10.40306958</v>
      </c>
      <c r="Q328" s="47">
        <v>0.68</v>
      </c>
      <c r="R328" s="47">
        <v>0</v>
      </c>
      <c r="S328" s="48">
        <v>0.68</v>
      </c>
      <c r="T328" s="53">
        <v>16</v>
      </c>
      <c r="U328" s="53" t="s">
        <v>122</v>
      </c>
      <c r="V328" s="19">
        <v>32.0372855396825</v>
      </c>
      <c r="W328" s="19">
        <v>3.67619539525692</v>
      </c>
      <c r="X328" s="19">
        <v>4036.6979780000001</v>
      </c>
      <c r="Y328" s="19">
        <v>930.07743500000004</v>
      </c>
      <c r="Z328" s="19">
        <v>80</v>
      </c>
      <c r="AA328" s="19">
        <v>1740</v>
      </c>
    </row>
    <row r="329" spans="1:27" x14ac:dyDescent="0.35">
      <c r="A329" s="28" t="s">
        <v>34</v>
      </c>
      <c r="B329" s="29">
        <v>44384</v>
      </c>
      <c r="C329" s="30" t="s">
        <v>21</v>
      </c>
      <c r="D329" s="30" t="s">
        <v>23</v>
      </c>
      <c r="E329" s="30"/>
      <c r="F329" s="30" t="s">
        <v>1605</v>
      </c>
      <c r="G329" s="31">
        <v>40</v>
      </c>
      <c r="H329" s="31"/>
      <c r="I329" s="30"/>
      <c r="J329" s="30" t="s">
        <v>140</v>
      </c>
      <c r="K329" s="30"/>
      <c r="L329" s="30"/>
      <c r="M329" s="30" t="s">
        <v>173</v>
      </c>
      <c r="N329" s="30" t="s">
        <v>773</v>
      </c>
      <c r="O329" s="30" t="s">
        <v>774</v>
      </c>
      <c r="P329" s="47">
        <v>27.772657828593957</v>
      </c>
      <c r="Q329" s="47">
        <v>9.1666255975555657</v>
      </c>
      <c r="R329" s="47">
        <v>1.5766596027795576</v>
      </c>
      <c r="S329" s="48">
        <v>10.743285200335123</v>
      </c>
      <c r="T329" s="53">
        <v>75</v>
      </c>
      <c r="U329" s="92">
        <v>78</v>
      </c>
      <c r="V329" s="19">
        <v>17.242198923230202</v>
      </c>
      <c r="W329" s="19">
        <v>5.2061607918471102</v>
      </c>
      <c r="X329" s="19">
        <v>2172.5170643270003</v>
      </c>
      <c r="Y329" s="19">
        <v>1259.8909116269999</v>
      </c>
      <c r="Z329" s="19">
        <v>17188.74710548357</v>
      </c>
      <c r="AA329" s="19">
        <v>15554.29148</v>
      </c>
    </row>
    <row r="330" spans="1:27" x14ac:dyDescent="0.35">
      <c r="A330" s="28" t="s">
        <v>34</v>
      </c>
      <c r="B330" s="29">
        <v>44384</v>
      </c>
      <c r="C330" s="30" t="s">
        <v>21</v>
      </c>
      <c r="D330" s="30" t="s">
        <v>23</v>
      </c>
      <c r="E330" s="30"/>
      <c r="F330" s="30" t="s">
        <v>76</v>
      </c>
      <c r="G330" s="31">
        <v>50</v>
      </c>
      <c r="H330" s="31"/>
      <c r="I330" s="30"/>
      <c r="J330" s="30" t="s">
        <v>136</v>
      </c>
      <c r="K330" s="30"/>
      <c r="L330" s="30"/>
      <c r="M330" s="30" t="s">
        <v>173</v>
      </c>
      <c r="N330" s="30" t="s">
        <v>775</v>
      </c>
      <c r="O330" s="30" t="s">
        <v>776</v>
      </c>
      <c r="P330" s="47">
        <v>16.137930633817021</v>
      </c>
      <c r="Q330" s="47">
        <v>3.3620678061835152</v>
      </c>
      <c r="R330" s="47">
        <v>0</v>
      </c>
      <c r="S330" s="48">
        <v>3.3620678061835152</v>
      </c>
      <c r="T330" s="53">
        <v>21</v>
      </c>
      <c r="U330" s="92">
        <v>21</v>
      </c>
      <c r="V330" s="19">
        <v>13.924063769795101</v>
      </c>
      <c r="W330" s="19" t="s">
        <v>122</v>
      </c>
      <c r="X330" s="19">
        <v>1698.735779915</v>
      </c>
      <c r="Y330" s="19" t="s">
        <v>122</v>
      </c>
      <c r="Z330" s="19">
        <v>1550.4805701223613</v>
      </c>
      <c r="AA330" s="19">
        <v>1547.21938232</v>
      </c>
    </row>
    <row r="331" spans="1:27" x14ac:dyDescent="0.35">
      <c r="A331" s="28" t="s">
        <v>34</v>
      </c>
      <c r="B331" s="29">
        <v>44386</v>
      </c>
      <c r="C331" s="30" t="s">
        <v>21</v>
      </c>
      <c r="D331" s="30" t="s">
        <v>23</v>
      </c>
      <c r="E331" s="30"/>
      <c r="F331" s="30" t="s">
        <v>1606</v>
      </c>
      <c r="G331" s="31">
        <v>40</v>
      </c>
      <c r="H331" s="31"/>
      <c r="I331" s="30"/>
      <c r="J331" s="30" t="s">
        <v>140</v>
      </c>
      <c r="K331" s="30"/>
      <c r="L331" s="30"/>
      <c r="M331" s="30" t="s">
        <v>173</v>
      </c>
      <c r="N331" s="30" t="s">
        <v>777</v>
      </c>
      <c r="O331" s="30" t="s">
        <v>778</v>
      </c>
      <c r="P331" s="47">
        <v>117.69594803334307</v>
      </c>
      <c r="Q331" s="47">
        <v>3.3620678061835152</v>
      </c>
      <c r="R331" s="47">
        <v>0</v>
      </c>
      <c r="S331" s="48">
        <v>3.3620678061835152</v>
      </c>
      <c r="T331" s="53">
        <v>150</v>
      </c>
      <c r="U331" s="92">
        <v>418</v>
      </c>
      <c r="V331" s="19">
        <v>456.58213845604098</v>
      </c>
      <c r="W331" s="19">
        <v>285.83327385445301</v>
      </c>
      <c r="X331" s="19">
        <v>56159.603030093</v>
      </c>
      <c r="Y331" s="19">
        <v>70600.818642049999</v>
      </c>
      <c r="Z331" s="19">
        <v>13893.491124260354</v>
      </c>
      <c r="AA331" s="19">
        <v>0</v>
      </c>
    </row>
    <row r="332" spans="1:27" x14ac:dyDescent="0.35">
      <c r="A332" s="28" t="s">
        <v>34</v>
      </c>
      <c r="B332" s="29">
        <v>44389</v>
      </c>
      <c r="C332" s="30" t="s">
        <v>21</v>
      </c>
      <c r="D332" s="30" t="s">
        <v>23</v>
      </c>
      <c r="E332" s="30"/>
      <c r="F332" s="30" t="s">
        <v>1607</v>
      </c>
      <c r="G332" s="31">
        <v>40</v>
      </c>
      <c r="H332" s="31"/>
      <c r="I332" s="30"/>
      <c r="J332" s="30" t="s">
        <v>140</v>
      </c>
      <c r="K332" s="30"/>
      <c r="L332" s="30"/>
      <c r="M332" s="30" t="s">
        <v>173</v>
      </c>
      <c r="N332" s="30" t="s">
        <v>779</v>
      </c>
      <c r="O332" s="30" t="s">
        <v>780</v>
      </c>
      <c r="P332" s="47">
        <v>31.630052201683636</v>
      </c>
      <c r="Q332" s="47">
        <v>1.4717136633896508</v>
      </c>
      <c r="R332" s="47">
        <v>0</v>
      </c>
      <c r="S332" s="48">
        <v>1.4717136633896508</v>
      </c>
      <c r="T332" s="53">
        <v>80</v>
      </c>
      <c r="U332" s="92">
        <v>80</v>
      </c>
      <c r="V332" s="19">
        <v>212.453348536829</v>
      </c>
      <c r="W332" s="19">
        <v>103.70864551509899</v>
      </c>
      <c r="X332" s="19">
        <v>26131.761870030001</v>
      </c>
      <c r="Y332" s="19">
        <v>26238.287315320002</v>
      </c>
      <c r="Z332" s="19">
        <v>12222.594472089471</v>
      </c>
      <c r="AA332" s="19">
        <v>22653.678852999998</v>
      </c>
    </row>
    <row r="333" spans="1:27" x14ac:dyDescent="0.35">
      <c r="A333" s="28" t="s">
        <v>34</v>
      </c>
      <c r="B333" s="29">
        <v>44389</v>
      </c>
      <c r="C333" s="30" t="s">
        <v>21</v>
      </c>
      <c r="D333" s="30" t="s">
        <v>23</v>
      </c>
      <c r="E333" s="30"/>
      <c r="F333" s="30" t="s">
        <v>1608</v>
      </c>
      <c r="G333" s="31">
        <v>40</v>
      </c>
      <c r="H333" s="31"/>
      <c r="I333" s="30"/>
      <c r="J333" s="30" t="s">
        <v>140</v>
      </c>
      <c r="K333" s="30"/>
      <c r="L333" s="30"/>
      <c r="M333" s="30" t="s">
        <v>173</v>
      </c>
      <c r="N333" s="30" t="s">
        <v>781</v>
      </c>
      <c r="O333" s="30" t="s">
        <v>782</v>
      </c>
      <c r="P333" s="47">
        <v>14.202718911683311</v>
      </c>
      <c r="Q333" s="47">
        <v>3.4182518239791739</v>
      </c>
      <c r="R333" s="47">
        <v>0</v>
      </c>
      <c r="S333" s="48">
        <v>3.4182518239791739</v>
      </c>
      <c r="T333" s="53">
        <v>17</v>
      </c>
      <c r="U333" s="92">
        <v>19</v>
      </c>
      <c r="V333" s="19">
        <v>7.0759254700860206</v>
      </c>
      <c r="W333" s="19">
        <v>2.5387713629147703</v>
      </c>
      <c r="X333" s="19">
        <v>658.061068718</v>
      </c>
      <c r="Y333" s="19">
        <v>446.82375987299997</v>
      </c>
      <c r="Z333" s="19">
        <v>95.575735096797644</v>
      </c>
      <c r="AA333" s="19">
        <v>73.629678600000005</v>
      </c>
    </row>
    <row r="334" spans="1:27" x14ac:dyDescent="0.35">
      <c r="A334" s="28" t="s">
        <v>34</v>
      </c>
      <c r="B334" s="29">
        <v>44392</v>
      </c>
      <c r="C334" s="30" t="s">
        <v>21</v>
      </c>
      <c r="D334" s="30" t="s">
        <v>23</v>
      </c>
      <c r="E334" s="30"/>
      <c r="F334" s="30" t="s">
        <v>1609</v>
      </c>
      <c r="G334" s="31">
        <v>20</v>
      </c>
      <c r="H334" s="31"/>
      <c r="I334" s="30"/>
      <c r="J334" s="30" t="s">
        <v>152</v>
      </c>
      <c r="K334" s="30"/>
      <c r="L334" s="30"/>
      <c r="M334" s="30" t="s">
        <v>173</v>
      </c>
      <c r="N334" s="30" t="s">
        <v>783</v>
      </c>
      <c r="O334" s="30" t="s">
        <v>784</v>
      </c>
      <c r="P334" s="47">
        <v>14.130565521897383</v>
      </c>
      <c r="Q334" s="47">
        <v>3.424522719267348</v>
      </c>
      <c r="R334" s="47">
        <v>0</v>
      </c>
      <c r="S334" s="48">
        <v>3.424522719267348</v>
      </c>
      <c r="T334" s="53">
        <v>3</v>
      </c>
      <c r="U334" s="92">
        <v>3</v>
      </c>
      <c r="V334" s="19">
        <v>92.220640971600005</v>
      </c>
      <c r="W334" s="19">
        <v>7.1215449259601504</v>
      </c>
      <c r="X334" s="19">
        <v>11066.476916592001</v>
      </c>
      <c r="Y334" s="19">
        <v>1787.5077764160001</v>
      </c>
      <c r="Z334" s="19">
        <v>70.870572005715132</v>
      </c>
      <c r="AA334" s="19">
        <v>64.131581409999995</v>
      </c>
    </row>
    <row r="335" spans="1:27" x14ac:dyDescent="0.35">
      <c r="A335" s="28" t="s">
        <v>34</v>
      </c>
      <c r="B335" s="29">
        <v>44393</v>
      </c>
      <c r="C335" s="30" t="s">
        <v>21</v>
      </c>
      <c r="D335" s="30" t="s">
        <v>23</v>
      </c>
      <c r="E335" s="30"/>
      <c r="F335" s="30" t="s">
        <v>1610</v>
      </c>
      <c r="G335" s="31">
        <v>20</v>
      </c>
      <c r="H335" s="31"/>
      <c r="I335" s="30"/>
      <c r="J335" s="30" t="s">
        <v>152</v>
      </c>
      <c r="K335" s="30"/>
      <c r="L335" s="30"/>
      <c r="M335" s="30" t="s">
        <v>173</v>
      </c>
      <c r="N335" s="30" t="s">
        <v>785</v>
      </c>
      <c r="O335" s="30" t="s">
        <v>786</v>
      </c>
      <c r="P335" s="47">
        <v>13.576334361697972</v>
      </c>
      <c r="Q335" s="47">
        <v>3.9104504139493104</v>
      </c>
      <c r="R335" s="47">
        <v>0</v>
      </c>
      <c r="S335" s="48">
        <v>3.9104504139493104</v>
      </c>
      <c r="T335" s="53">
        <v>8</v>
      </c>
      <c r="U335" s="92">
        <v>8</v>
      </c>
      <c r="V335" s="19">
        <v>413.88635744854599</v>
      </c>
      <c r="W335" s="19">
        <v>55.590740250841904</v>
      </c>
      <c r="X335" s="19">
        <v>49252.476536376998</v>
      </c>
      <c r="Y335" s="19">
        <v>14064.457283463</v>
      </c>
      <c r="Z335" s="19">
        <v>40.104448933339903</v>
      </c>
      <c r="AA335" s="19">
        <v>18.100901</v>
      </c>
    </row>
    <row r="336" spans="1:27" x14ac:dyDescent="0.35">
      <c r="A336" s="28" t="s">
        <v>34</v>
      </c>
      <c r="B336" s="29">
        <v>44399</v>
      </c>
      <c r="C336" s="30" t="s">
        <v>21</v>
      </c>
      <c r="D336" s="30" t="s">
        <v>23</v>
      </c>
      <c r="E336" s="30"/>
      <c r="F336" s="30" t="s">
        <v>1611</v>
      </c>
      <c r="G336" s="31">
        <v>20</v>
      </c>
      <c r="H336" s="31"/>
      <c r="I336" s="30"/>
      <c r="J336" s="30" t="s">
        <v>152</v>
      </c>
      <c r="K336" s="30"/>
      <c r="L336" s="30"/>
      <c r="M336" s="30" t="s">
        <v>173</v>
      </c>
      <c r="N336" s="30" t="s">
        <v>787</v>
      </c>
      <c r="O336" s="30" t="s">
        <v>788</v>
      </c>
      <c r="P336" s="47">
        <v>8.2506332542680596</v>
      </c>
      <c r="Q336" s="47">
        <v>3.2212090153933253</v>
      </c>
      <c r="R336" s="47">
        <v>0</v>
      </c>
      <c r="S336" s="48">
        <v>3.2212090153933253</v>
      </c>
      <c r="T336" s="53">
        <v>5</v>
      </c>
      <c r="U336" s="92">
        <v>2</v>
      </c>
      <c r="V336" s="19">
        <v>38.493989387843506</v>
      </c>
      <c r="W336" s="19">
        <v>9.5984675992032411</v>
      </c>
      <c r="X336" s="19">
        <v>4426.808779602</v>
      </c>
      <c r="Y336" s="19">
        <v>2361.223029404</v>
      </c>
      <c r="Z336" s="19">
        <v>0</v>
      </c>
      <c r="AA336" s="19">
        <v>0</v>
      </c>
    </row>
    <row r="337" spans="1:27" x14ac:dyDescent="0.35">
      <c r="A337" s="28" t="s">
        <v>34</v>
      </c>
      <c r="B337" s="29">
        <v>44448</v>
      </c>
      <c r="C337" s="30" t="s">
        <v>21</v>
      </c>
      <c r="D337" s="30" t="s">
        <v>23</v>
      </c>
      <c r="E337" s="30"/>
      <c r="F337" s="30" t="s">
        <v>1612</v>
      </c>
      <c r="G337" s="31">
        <v>40</v>
      </c>
      <c r="H337" s="31"/>
      <c r="I337" s="30"/>
      <c r="J337" s="30" t="s">
        <v>140</v>
      </c>
      <c r="K337" s="30"/>
      <c r="L337" s="30"/>
      <c r="M337" s="30" t="s">
        <v>173</v>
      </c>
      <c r="N337" s="30" t="s">
        <v>789</v>
      </c>
      <c r="O337" s="30" t="s">
        <v>790</v>
      </c>
      <c r="P337" s="47">
        <v>51.943629373921233</v>
      </c>
      <c r="Q337" s="47">
        <v>0</v>
      </c>
      <c r="R337" s="47">
        <v>8.2891428683508543</v>
      </c>
      <c r="S337" s="48">
        <v>8.2891428683508543</v>
      </c>
      <c r="T337" s="53">
        <v>56</v>
      </c>
      <c r="U337" s="92">
        <v>57</v>
      </c>
      <c r="V337" s="19">
        <v>177.39400757981198</v>
      </c>
      <c r="W337" s="19">
        <v>14.128507265913001</v>
      </c>
      <c r="X337" s="19">
        <v>14191.520606385</v>
      </c>
      <c r="Y337" s="19">
        <v>3574.5123382760003</v>
      </c>
      <c r="Z337" s="19">
        <v>19185.101246489627</v>
      </c>
      <c r="AA337" s="19">
        <v>19509.739600000001</v>
      </c>
    </row>
    <row r="338" spans="1:27" x14ac:dyDescent="0.35">
      <c r="A338" s="28" t="s">
        <v>34</v>
      </c>
      <c r="B338" s="29">
        <v>44454</v>
      </c>
      <c r="C338" s="30" t="s">
        <v>21</v>
      </c>
      <c r="D338" s="30" t="s">
        <v>23</v>
      </c>
      <c r="E338" s="30"/>
      <c r="F338" s="30" t="s">
        <v>1613</v>
      </c>
      <c r="G338" s="31">
        <v>35</v>
      </c>
      <c r="H338" s="31"/>
      <c r="I338" s="30"/>
      <c r="J338" s="30" t="s">
        <v>135</v>
      </c>
      <c r="K338" s="30"/>
      <c r="L338" s="30"/>
      <c r="M338" s="30" t="s">
        <v>173</v>
      </c>
      <c r="N338" s="30" t="s">
        <v>791</v>
      </c>
      <c r="O338" s="30" t="s">
        <v>792</v>
      </c>
      <c r="P338" s="47">
        <v>435.9874204896883</v>
      </c>
      <c r="Q338" s="47">
        <v>39.395670908267185</v>
      </c>
      <c r="R338" s="47">
        <v>0</v>
      </c>
      <c r="S338" s="48">
        <v>39.395670908267185</v>
      </c>
      <c r="T338" s="53">
        <v>64</v>
      </c>
      <c r="U338" s="92">
        <v>163</v>
      </c>
      <c r="V338" s="19">
        <v>159.374695440197</v>
      </c>
      <c r="W338" s="19">
        <v>21.734538512936801</v>
      </c>
      <c r="X338" s="19">
        <v>12112.476853455</v>
      </c>
      <c r="Y338" s="19">
        <v>5498.8382437730006</v>
      </c>
      <c r="Z338" s="19">
        <v>19641.326304379956</v>
      </c>
      <c r="AA338" s="19">
        <v>26388.349480999997</v>
      </c>
    </row>
    <row r="339" spans="1:27" x14ac:dyDescent="0.35">
      <c r="A339" s="28" t="s">
        <v>34</v>
      </c>
      <c r="B339" s="29">
        <v>44455</v>
      </c>
      <c r="C339" s="30" t="s">
        <v>21</v>
      </c>
      <c r="D339" s="30" t="s">
        <v>23</v>
      </c>
      <c r="E339" s="30"/>
      <c r="F339" s="30" t="s">
        <v>1614</v>
      </c>
      <c r="G339" s="31">
        <v>40</v>
      </c>
      <c r="H339" s="31"/>
      <c r="I339" s="30"/>
      <c r="J339" s="30" t="s">
        <v>140</v>
      </c>
      <c r="K339" s="30"/>
      <c r="L339" s="30"/>
      <c r="M339" s="30" t="s">
        <v>173</v>
      </c>
      <c r="N339" s="30" t="s">
        <v>793</v>
      </c>
      <c r="O339" s="30" t="s">
        <v>794</v>
      </c>
      <c r="P339" s="47">
        <v>215.61754676500169</v>
      </c>
      <c r="Q339" s="47">
        <v>39.43917345349135</v>
      </c>
      <c r="R339" s="47">
        <v>50.867635720060733</v>
      </c>
      <c r="S339" s="48">
        <v>90.306809173552082</v>
      </c>
      <c r="T339" s="53">
        <v>1200</v>
      </c>
      <c r="U339" s="92">
        <v>1200</v>
      </c>
      <c r="V339" s="19">
        <v>527.06353019417304</v>
      </c>
      <c r="W339" s="19">
        <v>161.64146469433601</v>
      </c>
      <c r="X339" s="19">
        <v>39529.764764562999</v>
      </c>
      <c r="Y339" s="19">
        <v>40895.290567666998</v>
      </c>
      <c r="Z339" s="19">
        <v>236294.32921121348</v>
      </c>
      <c r="AA339" s="19">
        <v>232541.205143</v>
      </c>
    </row>
    <row r="340" spans="1:27" x14ac:dyDescent="0.35">
      <c r="A340" s="28" t="s">
        <v>34</v>
      </c>
      <c r="B340" s="29">
        <v>44456</v>
      </c>
      <c r="C340" s="30" t="s">
        <v>21</v>
      </c>
      <c r="D340" s="30" t="s">
        <v>23</v>
      </c>
      <c r="E340" s="30"/>
      <c r="F340" s="30" t="s">
        <v>1615</v>
      </c>
      <c r="G340" s="31">
        <v>10</v>
      </c>
      <c r="H340" s="31"/>
      <c r="I340" s="30"/>
      <c r="J340" s="30" t="s">
        <v>138</v>
      </c>
      <c r="K340" s="30"/>
      <c r="L340" s="30"/>
      <c r="M340" s="30" t="s">
        <v>173</v>
      </c>
      <c r="N340" s="30" t="s">
        <v>795</v>
      </c>
      <c r="O340" s="30" t="s">
        <v>796</v>
      </c>
      <c r="P340" s="47">
        <v>4.1732433095397727</v>
      </c>
      <c r="Q340" s="47">
        <v>2.047624166896715</v>
      </c>
      <c r="R340" s="47">
        <v>0</v>
      </c>
      <c r="S340" s="48">
        <v>2.047624166896715</v>
      </c>
      <c r="T340" s="53">
        <v>6</v>
      </c>
      <c r="U340" s="92">
        <v>5</v>
      </c>
      <c r="V340" s="19">
        <v>11.2962059747297</v>
      </c>
      <c r="W340" s="19">
        <v>22.963838303387501</v>
      </c>
      <c r="X340" s="19">
        <v>835.91924213000004</v>
      </c>
      <c r="Y340" s="19">
        <v>5511.3211928129995</v>
      </c>
      <c r="Z340" s="19">
        <v>15.443661624870671</v>
      </c>
      <c r="AA340" s="19">
        <v>13.975143910000002</v>
      </c>
    </row>
    <row r="341" spans="1:27" x14ac:dyDescent="0.35">
      <c r="A341" s="28" t="s">
        <v>34</v>
      </c>
      <c r="B341" s="29">
        <v>44462</v>
      </c>
      <c r="C341" s="30" t="s">
        <v>21</v>
      </c>
      <c r="D341" s="30" t="s">
        <v>22</v>
      </c>
      <c r="E341" s="30"/>
      <c r="F341" s="30" t="s">
        <v>1616</v>
      </c>
      <c r="G341" s="31">
        <v>40</v>
      </c>
      <c r="H341" s="31"/>
      <c r="I341" s="30"/>
      <c r="J341" s="30" t="s">
        <v>140</v>
      </c>
      <c r="K341" s="30"/>
      <c r="L341" s="30"/>
      <c r="M341" s="30" t="s">
        <v>173</v>
      </c>
      <c r="N341" s="30" t="s">
        <v>797</v>
      </c>
      <c r="O341" s="30" t="s">
        <v>798</v>
      </c>
      <c r="P341" s="47">
        <v>779.90739229289341</v>
      </c>
      <c r="Q341" s="47">
        <v>121.45591053071377</v>
      </c>
      <c r="R341" s="47">
        <v>324.23448667871509</v>
      </c>
      <c r="S341" s="48">
        <v>445.69039720942885</v>
      </c>
      <c r="T341" s="53">
        <v>1543</v>
      </c>
      <c r="U341" s="53" t="s">
        <v>122</v>
      </c>
      <c r="V341" s="19">
        <v>2676.9745848587299</v>
      </c>
      <c r="W341" s="53" t="s">
        <v>122</v>
      </c>
      <c r="X341" s="19">
        <v>187388.220940111</v>
      </c>
      <c r="Y341" s="53" t="s">
        <v>122</v>
      </c>
      <c r="Z341" s="19">
        <v>211011.28245553529</v>
      </c>
      <c r="AA341" s="19">
        <v>0</v>
      </c>
    </row>
    <row r="342" spans="1:27" x14ac:dyDescent="0.35">
      <c r="A342" s="28" t="s">
        <v>34</v>
      </c>
      <c r="B342" s="29">
        <v>44463</v>
      </c>
      <c r="C342" s="30" t="s">
        <v>21</v>
      </c>
      <c r="D342" s="30" t="s">
        <v>22</v>
      </c>
      <c r="E342" s="30"/>
      <c r="F342" s="30" t="s">
        <v>1617</v>
      </c>
      <c r="G342" s="31">
        <v>60</v>
      </c>
      <c r="H342" s="31"/>
      <c r="I342" s="30"/>
      <c r="J342" s="30" t="s">
        <v>130</v>
      </c>
      <c r="K342" s="30"/>
      <c r="L342" s="30"/>
      <c r="M342" s="30" t="s">
        <v>173</v>
      </c>
      <c r="N342" s="30" t="s">
        <v>799</v>
      </c>
      <c r="O342" s="30" t="s">
        <v>800</v>
      </c>
      <c r="P342" s="47">
        <v>568.70639496316289</v>
      </c>
      <c r="Q342" s="47">
        <v>29.352203175907714</v>
      </c>
      <c r="R342" s="47">
        <v>177.37571780797791</v>
      </c>
      <c r="S342" s="48">
        <v>206.72792098388561</v>
      </c>
      <c r="T342" s="53">
        <v>176</v>
      </c>
      <c r="U342" s="92">
        <v>219</v>
      </c>
      <c r="V342" s="19">
        <v>6461.75534757062</v>
      </c>
      <c r="W342" s="19">
        <v>1738.08582962377</v>
      </c>
      <c r="X342" s="19">
        <v>445861.11898237298</v>
      </c>
      <c r="Y342" s="19">
        <v>439735.71489481401</v>
      </c>
      <c r="Z342" s="19">
        <v>90831.157313888747</v>
      </c>
      <c r="AA342" s="19">
        <v>82515.141799999998</v>
      </c>
    </row>
    <row r="343" spans="1:27" x14ac:dyDescent="0.35">
      <c r="A343" s="28" t="s">
        <v>34</v>
      </c>
      <c r="B343" s="29">
        <v>44467</v>
      </c>
      <c r="C343" s="30" t="s">
        <v>21</v>
      </c>
      <c r="D343" s="30" t="s">
        <v>23</v>
      </c>
      <c r="E343" s="30"/>
      <c r="F343" s="30" t="s">
        <v>1618</v>
      </c>
      <c r="G343" s="31">
        <v>40</v>
      </c>
      <c r="H343" s="31"/>
      <c r="I343" s="30"/>
      <c r="J343" s="30" t="s">
        <v>140</v>
      </c>
      <c r="K343" s="30"/>
      <c r="L343" s="30"/>
      <c r="M343" s="30" t="s">
        <v>173</v>
      </c>
      <c r="N343" s="30" t="s">
        <v>801</v>
      </c>
      <c r="O343" s="30" t="s">
        <v>802</v>
      </c>
      <c r="P343" s="47">
        <v>6.0961842402348152</v>
      </c>
      <c r="Q343" s="47">
        <v>1.9633443607841596</v>
      </c>
      <c r="R343" s="47">
        <v>0</v>
      </c>
      <c r="S343" s="48">
        <v>1.9633443607841596</v>
      </c>
      <c r="T343" s="53" t="s">
        <v>122</v>
      </c>
      <c r="U343" s="92">
        <v>254</v>
      </c>
      <c r="V343" s="19">
        <v>1.3052506286451602</v>
      </c>
      <c r="W343" s="53" t="s">
        <v>122</v>
      </c>
      <c r="X343" s="19">
        <v>80.925538975999999</v>
      </c>
      <c r="Y343" s="53" t="s">
        <v>122</v>
      </c>
      <c r="Z343" s="19" t="s">
        <v>122</v>
      </c>
      <c r="AA343" s="19">
        <v>20360.749447999999</v>
      </c>
    </row>
    <row r="344" spans="1:27" x14ac:dyDescent="0.35">
      <c r="A344" s="28" t="s">
        <v>34</v>
      </c>
      <c r="B344" s="29">
        <v>44468</v>
      </c>
      <c r="C344" s="30" t="s">
        <v>21</v>
      </c>
      <c r="D344" s="30" t="s">
        <v>23</v>
      </c>
      <c r="E344" s="30"/>
      <c r="F344" s="30" t="s">
        <v>1619</v>
      </c>
      <c r="G344" s="31">
        <v>50</v>
      </c>
      <c r="H344" s="31"/>
      <c r="I344" s="30"/>
      <c r="J344" s="30" t="s">
        <v>136</v>
      </c>
      <c r="K344" s="30"/>
      <c r="L344" s="30"/>
      <c r="M344" s="30" t="s">
        <v>173</v>
      </c>
      <c r="N344" s="30" t="s">
        <v>803</v>
      </c>
      <c r="O344" s="30" t="s">
        <v>804</v>
      </c>
      <c r="P344" s="47">
        <v>62.343516300000005</v>
      </c>
      <c r="Q344" s="47">
        <v>15.0550596</v>
      </c>
      <c r="R344" s="47">
        <v>4.1654087999999998</v>
      </c>
      <c r="S344" s="48">
        <v>19.220468400000001</v>
      </c>
      <c r="T344" s="53">
        <v>161</v>
      </c>
      <c r="U344" s="92">
        <v>188</v>
      </c>
      <c r="V344" s="19">
        <v>175.50459581538499</v>
      </c>
      <c r="W344" s="19">
        <v>18.7446107936508</v>
      </c>
      <c r="X344" s="19">
        <v>11407.798728</v>
      </c>
      <c r="Y344" s="19">
        <v>4723.64192</v>
      </c>
      <c r="Z344" s="19">
        <v>31387.248</v>
      </c>
      <c r="AA344" s="19">
        <v>35613.522000000004</v>
      </c>
    </row>
    <row r="345" spans="1:27" x14ac:dyDescent="0.35">
      <c r="A345" s="28" t="s">
        <v>34</v>
      </c>
      <c r="B345" s="29">
        <v>44469</v>
      </c>
      <c r="C345" s="30" t="s">
        <v>21</v>
      </c>
      <c r="D345" s="30" t="s">
        <v>23</v>
      </c>
      <c r="E345" s="30"/>
      <c r="F345" s="30" t="s">
        <v>77</v>
      </c>
      <c r="G345" s="31">
        <v>10</v>
      </c>
      <c r="H345" s="31"/>
      <c r="I345" s="30"/>
      <c r="J345" s="30" t="s">
        <v>138</v>
      </c>
      <c r="K345" s="30"/>
      <c r="L345" s="30"/>
      <c r="M345" s="30" t="s">
        <v>173</v>
      </c>
      <c r="N345" s="30" t="s">
        <v>805</v>
      </c>
      <c r="O345" s="30" t="s">
        <v>806</v>
      </c>
      <c r="P345" s="47">
        <v>466.22927983999995</v>
      </c>
      <c r="Q345" s="47">
        <v>60.000004570000002</v>
      </c>
      <c r="R345" s="47">
        <v>19.008593449999999</v>
      </c>
      <c r="S345" s="48">
        <v>79.008598019999994</v>
      </c>
      <c r="T345" s="53">
        <v>52</v>
      </c>
      <c r="U345" s="92">
        <v>62</v>
      </c>
      <c r="V345" s="19">
        <v>1017.49114671094</v>
      </c>
      <c r="W345" s="19">
        <v>107.38810957114599</v>
      </c>
      <c r="X345" s="19">
        <v>65119.433389500002</v>
      </c>
      <c r="Y345" s="19">
        <v>27169.191721500003</v>
      </c>
      <c r="Z345" s="19">
        <v>9071</v>
      </c>
      <c r="AA345" s="19">
        <v>4599</v>
      </c>
    </row>
    <row r="346" spans="1:27" x14ac:dyDescent="0.35">
      <c r="A346" s="28" t="s">
        <v>34</v>
      </c>
      <c r="B346" s="29">
        <v>44469</v>
      </c>
      <c r="C346" s="30" t="s">
        <v>21</v>
      </c>
      <c r="D346" s="30" t="s">
        <v>23</v>
      </c>
      <c r="E346" s="30"/>
      <c r="F346" s="30" t="s">
        <v>1620</v>
      </c>
      <c r="G346" s="31">
        <v>40</v>
      </c>
      <c r="H346" s="31"/>
      <c r="I346" s="30"/>
      <c r="J346" s="30" t="s">
        <v>140</v>
      </c>
      <c r="K346" s="30"/>
      <c r="L346" s="30"/>
      <c r="M346" s="30" t="s">
        <v>173</v>
      </c>
      <c r="N346" s="30" t="s">
        <v>807</v>
      </c>
      <c r="O346" s="30" t="s">
        <v>808</v>
      </c>
      <c r="P346" s="47">
        <v>5.7496694833839816</v>
      </c>
      <c r="Q346" s="47">
        <v>1.9850995000490148</v>
      </c>
      <c r="R346" s="47">
        <v>0</v>
      </c>
      <c r="S346" s="48">
        <v>1.9850995000490148</v>
      </c>
      <c r="T346" s="53">
        <v>7</v>
      </c>
      <c r="U346" s="92">
        <v>7</v>
      </c>
      <c r="V346" s="19">
        <v>46.810108768338495</v>
      </c>
      <c r="W346" s="19">
        <v>3.7997071583914899</v>
      </c>
      <c r="X346" s="19">
        <v>3042.6570699419999</v>
      </c>
      <c r="Y346" s="19">
        <v>892.93118222199996</v>
      </c>
      <c r="Z346" s="19">
        <v>150.11262748189387</v>
      </c>
      <c r="AA346" s="19">
        <v>135.83861280599999</v>
      </c>
    </row>
    <row r="347" spans="1:27" x14ac:dyDescent="0.35">
      <c r="A347" s="28" t="s">
        <v>34</v>
      </c>
      <c r="B347" s="29">
        <v>44470</v>
      </c>
      <c r="C347" s="30" t="s">
        <v>21</v>
      </c>
      <c r="D347" s="30" t="s">
        <v>23</v>
      </c>
      <c r="E347" s="30"/>
      <c r="F347" s="30" t="s">
        <v>1621</v>
      </c>
      <c r="G347" s="31">
        <v>40</v>
      </c>
      <c r="H347" s="31"/>
      <c r="I347" s="30"/>
      <c r="J347" s="30" t="s">
        <v>140</v>
      </c>
      <c r="K347" s="30"/>
      <c r="L347" s="30"/>
      <c r="M347" s="30" t="s">
        <v>173</v>
      </c>
      <c r="N347" s="30" t="s">
        <v>809</v>
      </c>
      <c r="O347" s="30" t="s">
        <v>810</v>
      </c>
      <c r="P347" s="47">
        <v>88.2</v>
      </c>
      <c r="Q347" s="47">
        <v>22.6</v>
      </c>
      <c r="R347" s="47">
        <v>0</v>
      </c>
      <c r="S347" s="48">
        <v>22.6</v>
      </c>
      <c r="T347" s="53">
        <v>40</v>
      </c>
      <c r="U347" s="92">
        <v>70</v>
      </c>
      <c r="V347" s="19">
        <v>143.22882738220298</v>
      </c>
      <c r="W347" s="19">
        <v>16.052481847004</v>
      </c>
      <c r="X347" s="19">
        <v>9166.6449524609998</v>
      </c>
      <c r="Y347" s="19">
        <v>4013.1204617510002</v>
      </c>
      <c r="Z347" s="19">
        <v>6164.8519485638271</v>
      </c>
      <c r="AA347" s="19">
        <v>5578.6441880000002</v>
      </c>
    </row>
    <row r="348" spans="1:27" x14ac:dyDescent="0.35">
      <c r="A348" s="28" t="s">
        <v>34</v>
      </c>
      <c r="B348" s="29">
        <v>44470</v>
      </c>
      <c r="C348" s="30" t="s">
        <v>21</v>
      </c>
      <c r="D348" s="30" t="s">
        <v>23</v>
      </c>
      <c r="E348" s="30"/>
      <c r="F348" s="30" t="s">
        <v>1622</v>
      </c>
      <c r="G348" s="31">
        <v>35</v>
      </c>
      <c r="H348" s="31"/>
      <c r="I348" s="30"/>
      <c r="J348" s="30" t="s">
        <v>135</v>
      </c>
      <c r="K348" s="30"/>
      <c r="L348" s="30"/>
      <c r="M348" s="30" t="s">
        <v>173</v>
      </c>
      <c r="N348" s="30" t="s">
        <v>811</v>
      </c>
      <c r="O348" s="30" t="s">
        <v>812</v>
      </c>
      <c r="P348" s="47">
        <v>41.2</v>
      </c>
      <c r="Q348" s="47">
        <v>19.7</v>
      </c>
      <c r="R348" s="47">
        <v>0</v>
      </c>
      <c r="S348" s="48">
        <v>19.7</v>
      </c>
      <c r="T348" s="53" t="s">
        <v>122</v>
      </c>
      <c r="U348" s="92">
        <v>19</v>
      </c>
      <c r="V348" s="19">
        <v>139.30963869565599</v>
      </c>
      <c r="W348" s="19">
        <v>34.544056728984202</v>
      </c>
      <c r="X348" s="19">
        <v>8915.8168765220016</v>
      </c>
      <c r="Y348" s="19">
        <v>8739.6463524329993</v>
      </c>
      <c r="Z348" s="19">
        <v>35030</v>
      </c>
      <c r="AA348" s="19">
        <v>40481.817999999999</v>
      </c>
    </row>
    <row r="349" spans="1:27" x14ac:dyDescent="0.35">
      <c r="A349" s="28" t="s">
        <v>34</v>
      </c>
      <c r="B349" s="29">
        <v>44475</v>
      </c>
      <c r="C349" s="30" t="s">
        <v>21</v>
      </c>
      <c r="D349" s="30" t="s">
        <v>22</v>
      </c>
      <c r="E349" s="30"/>
      <c r="F349" s="30" t="s">
        <v>1623</v>
      </c>
      <c r="G349" s="31">
        <v>30</v>
      </c>
      <c r="H349" s="31"/>
      <c r="I349" s="30"/>
      <c r="J349" s="30" t="s">
        <v>128</v>
      </c>
      <c r="K349" s="30"/>
      <c r="L349" s="30"/>
      <c r="M349" s="30" t="s">
        <v>173</v>
      </c>
      <c r="N349" s="30" t="s">
        <v>813</v>
      </c>
      <c r="O349" s="30" t="s">
        <v>814</v>
      </c>
      <c r="P349" s="47">
        <v>7579.5</v>
      </c>
      <c r="Q349" s="47">
        <v>590.6</v>
      </c>
      <c r="R349" s="47">
        <v>728.4</v>
      </c>
      <c r="S349" s="48">
        <v>1319</v>
      </c>
      <c r="T349" s="53">
        <v>11061</v>
      </c>
      <c r="U349" s="92">
        <v>12945</v>
      </c>
      <c r="V349" s="19">
        <v>10469.253558669301</v>
      </c>
      <c r="W349" s="19">
        <v>8667.32630501116</v>
      </c>
      <c r="X349" s="19">
        <v>638624.46707882907</v>
      </c>
      <c r="Y349" s="19">
        <v>2192833.5551678198</v>
      </c>
      <c r="Z349" s="19">
        <v>1723998.6204857861</v>
      </c>
      <c r="AA349" s="19">
        <v>3053969.75</v>
      </c>
    </row>
    <row r="350" spans="1:27" x14ac:dyDescent="0.35">
      <c r="A350" s="28" t="s">
        <v>34</v>
      </c>
      <c r="B350" s="29">
        <v>44476</v>
      </c>
      <c r="C350" s="30" t="s">
        <v>21</v>
      </c>
      <c r="D350" s="30" t="s">
        <v>23</v>
      </c>
      <c r="E350" s="30"/>
      <c r="F350" s="30" t="s">
        <v>78</v>
      </c>
      <c r="G350" s="31">
        <v>20</v>
      </c>
      <c r="H350" s="31"/>
      <c r="I350" s="30"/>
      <c r="J350" s="30" t="s">
        <v>152</v>
      </c>
      <c r="K350" s="30"/>
      <c r="L350" s="30"/>
      <c r="M350" s="30" t="s">
        <v>173</v>
      </c>
      <c r="N350" s="30" t="s">
        <v>815</v>
      </c>
      <c r="O350" s="30" t="s">
        <v>816</v>
      </c>
      <c r="P350" s="47">
        <v>7</v>
      </c>
      <c r="Q350" s="47">
        <v>2</v>
      </c>
      <c r="R350" s="47">
        <v>0</v>
      </c>
      <c r="S350" s="48">
        <v>2</v>
      </c>
      <c r="T350" s="53">
        <v>15</v>
      </c>
      <c r="U350" s="92">
        <v>20</v>
      </c>
      <c r="V350" s="19">
        <v>25.84272830115</v>
      </c>
      <c r="W350" s="19">
        <v>8.8610166871352387</v>
      </c>
      <c r="X350" s="19">
        <v>1550.5636980689999</v>
      </c>
      <c r="Y350" s="19">
        <v>2162.088071661</v>
      </c>
      <c r="Z350" s="19">
        <v>0</v>
      </c>
      <c r="AA350" s="19">
        <v>0</v>
      </c>
    </row>
    <row r="351" spans="1:27" x14ac:dyDescent="0.35">
      <c r="A351" s="28" t="s">
        <v>34</v>
      </c>
      <c r="B351" s="29">
        <v>44477</v>
      </c>
      <c r="C351" s="30" t="s">
        <v>21</v>
      </c>
      <c r="D351" s="30" t="s">
        <v>22</v>
      </c>
      <c r="E351" s="30"/>
      <c r="F351" s="30" t="s">
        <v>1624</v>
      </c>
      <c r="G351" s="31">
        <v>10</v>
      </c>
      <c r="H351" s="31"/>
      <c r="I351" s="30"/>
      <c r="J351" s="30" t="s">
        <v>138</v>
      </c>
      <c r="K351" s="30"/>
      <c r="L351" s="30"/>
      <c r="M351" s="30" t="s">
        <v>173</v>
      </c>
      <c r="N351" s="30" t="s">
        <v>817</v>
      </c>
      <c r="O351" s="30" t="s">
        <v>818</v>
      </c>
      <c r="P351" s="47">
        <v>1677.7</v>
      </c>
      <c r="Q351" s="47">
        <v>98.5</v>
      </c>
      <c r="R351" s="47">
        <v>148.1</v>
      </c>
      <c r="S351" s="48">
        <v>246.6</v>
      </c>
      <c r="T351" s="53">
        <v>306</v>
      </c>
      <c r="U351" s="92">
        <v>395</v>
      </c>
      <c r="V351" s="19">
        <v>6169.0266586512507</v>
      </c>
      <c r="W351" s="19">
        <v>8694.0988037209099</v>
      </c>
      <c r="X351" s="19">
        <v>363972.572860424</v>
      </c>
      <c r="Y351" s="19">
        <v>2199606.9973413902</v>
      </c>
      <c r="Z351" s="19">
        <v>111236.93156624131</v>
      </c>
      <c r="AA351" s="19">
        <v>158086.492642</v>
      </c>
    </row>
    <row r="352" spans="1:27" x14ac:dyDescent="0.35">
      <c r="A352" s="28" t="s">
        <v>34</v>
      </c>
      <c r="B352" s="29">
        <v>44480</v>
      </c>
      <c r="C352" s="30" t="s">
        <v>21</v>
      </c>
      <c r="D352" s="30" t="s">
        <v>23</v>
      </c>
      <c r="E352" s="30"/>
      <c r="F352" s="30" t="s">
        <v>79</v>
      </c>
      <c r="G352" s="31">
        <v>10</v>
      </c>
      <c r="H352" s="31"/>
      <c r="I352" s="30"/>
      <c r="J352" s="30" t="s">
        <v>138</v>
      </c>
      <c r="K352" s="30"/>
      <c r="L352" s="30"/>
      <c r="M352" s="30" t="s">
        <v>173</v>
      </c>
      <c r="N352" s="30" t="s">
        <v>819</v>
      </c>
      <c r="O352" s="30" t="s">
        <v>820</v>
      </c>
      <c r="P352" s="47">
        <v>71.8</v>
      </c>
      <c r="Q352" s="47">
        <v>5.9</v>
      </c>
      <c r="R352" s="47">
        <v>0</v>
      </c>
      <c r="S352" s="48">
        <v>5.9</v>
      </c>
      <c r="T352" s="53">
        <v>72</v>
      </c>
      <c r="U352" s="92">
        <v>98</v>
      </c>
      <c r="V352" s="19">
        <v>198.303099385965</v>
      </c>
      <c r="W352" s="19">
        <v>26.039607569721102</v>
      </c>
      <c r="X352" s="19">
        <v>11303.276664999999</v>
      </c>
      <c r="Y352" s="19">
        <v>6535.9414999999999</v>
      </c>
      <c r="Z352" s="19">
        <v>11818.776</v>
      </c>
      <c r="AA352" s="19">
        <v>13503.739</v>
      </c>
    </row>
    <row r="353" spans="1:27" x14ac:dyDescent="0.35">
      <c r="A353" s="28" t="s">
        <v>34</v>
      </c>
      <c r="B353" s="29">
        <v>44481</v>
      </c>
      <c r="C353" s="30" t="s">
        <v>21</v>
      </c>
      <c r="D353" s="30" t="s">
        <v>22</v>
      </c>
      <c r="E353" s="30"/>
      <c r="F353" s="30" t="s">
        <v>1625</v>
      </c>
      <c r="G353" s="31">
        <v>55</v>
      </c>
      <c r="H353" s="31"/>
      <c r="I353" s="30"/>
      <c r="J353" s="30" t="s">
        <v>154</v>
      </c>
      <c r="K353" s="30"/>
      <c r="L353" s="30"/>
      <c r="M353" s="30" t="s">
        <v>173</v>
      </c>
      <c r="N353" s="30" t="s">
        <v>821</v>
      </c>
      <c r="O353" s="30" t="s">
        <v>822</v>
      </c>
      <c r="P353" s="47">
        <v>136.6</v>
      </c>
      <c r="Q353" s="47">
        <v>49.4</v>
      </c>
      <c r="R353" s="47">
        <v>2.6</v>
      </c>
      <c r="S353" s="48">
        <v>51.9</v>
      </c>
      <c r="T353" s="53">
        <v>978</v>
      </c>
      <c r="U353" s="92">
        <v>1147</v>
      </c>
      <c r="V353" s="19">
        <v>567.47569049559695</v>
      </c>
      <c r="W353" s="19">
        <v>195.08171146123698</v>
      </c>
      <c r="X353" s="19">
        <v>32346.114358249</v>
      </c>
      <c r="Y353" s="19">
        <v>49355.672999693001</v>
      </c>
      <c r="Z353" s="19">
        <v>188954.03261565749</v>
      </c>
      <c r="AA353" s="19">
        <v>303328.30059999996</v>
      </c>
    </row>
    <row r="354" spans="1:27" x14ac:dyDescent="0.35">
      <c r="A354" s="28" t="s">
        <v>34</v>
      </c>
      <c r="B354" s="29">
        <v>44482</v>
      </c>
      <c r="C354" s="30" t="s">
        <v>21</v>
      </c>
      <c r="D354" s="30" t="s">
        <v>23</v>
      </c>
      <c r="E354" s="30"/>
      <c r="F354" s="30" t="s">
        <v>1626</v>
      </c>
      <c r="G354" s="31">
        <v>45</v>
      </c>
      <c r="H354" s="31"/>
      <c r="I354" s="30"/>
      <c r="J354" s="30" t="s">
        <v>151</v>
      </c>
      <c r="K354" s="30"/>
      <c r="L354" s="30"/>
      <c r="M354" s="30" t="s">
        <v>173</v>
      </c>
      <c r="N354" s="30" t="s">
        <v>823</v>
      </c>
      <c r="O354" s="30" t="s">
        <v>824</v>
      </c>
      <c r="P354" s="47">
        <v>189.6</v>
      </c>
      <c r="Q354" s="47">
        <v>14.8</v>
      </c>
      <c r="R354" s="47">
        <v>36.700000000000003</v>
      </c>
      <c r="S354" s="48">
        <v>51.5</v>
      </c>
      <c r="T354" s="53">
        <v>135</v>
      </c>
      <c r="U354" s="92">
        <v>226</v>
      </c>
      <c r="V354" s="19">
        <v>323.85728464782198</v>
      </c>
      <c r="W354" s="19">
        <v>55.161354394328093</v>
      </c>
      <c r="X354" s="19">
        <v>18136.007940278003</v>
      </c>
      <c r="Y354" s="19">
        <v>13955.822661765</v>
      </c>
      <c r="Z354" s="19">
        <v>223359.60979455092</v>
      </c>
      <c r="AA354" s="19">
        <v>231728.358771</v>
      </c>
    </row>
    <row r="355" spans="1:27" x14ac:dyDescent="0.35">
      <c r="A355" s="28" t="s">
        <v>34</v>
      </c>
      <c r="B355" s="29">
        <v>44484</v>
      </c>
      <c r="C355" s="30" t="s">
        <v>21</v>
      </c>
      <c r="D355" s="30" t="s">
        <v>22</v>
      </c>
      <c r="E355" s="30"/>
      <c r="F355" s="30" t="s">
        <v>1627</v>
      </c>
      <c r="G355" s="31">
        <v>10</v>
      </c>
      <c r="H355" s="31"/>
      <c r="I355" s="30"/>
      <c r="J355" s="30" t="s">
        <v>138</v>
      </c>
      <c r="K355" s="30"/>
      <c r="L355" s="30"/>
      <c r="M355" s="30" t="s">
        <v>173</v>
      </c>
      <c r="N355" s="30" t="s">
        <v>825</v>
      </c>
      <c r="O355" s="30" t="s">
        <v>826</v>
      </c>
      <c r="P355" s="47">
        <v>1544.7</v>
      </c>
      <c r="Q355" s="47">
        <v>324.8</v>
      </c>
      <c r="R355" s="47">
        <v>174.7</v>
      </c>
      <c r="S355" s="48">
        <v>499.5</v>
      </c>
      <c r="T355" s="53">
        <v>1800</v>
      </c>
      <c r="U355" s="92">
        <v>1864</v>
      </c>
      <c r="V355" s="19">
        <v>3197.3379452793101</v>
      </c>
      <c r="W355" s="19">
        <v>349.73651710129599</v>
      </c>
      <c r="X355" s="19">
        <v>172656.24904508298</v>
      </c>
      <c r="Y355" s="19">
        <v>88483.338826627994</v>
      </c>
      <c r="Z355" s="19">
        <v>152988.12632408729</v>
      </c>
      <c r="AA355" s="19">
        <v>138440.68419999999</v>
      </c>
    </row>
    <row r="356" spans="1:27" x14ac:dyDescent="0.35">
      <c r="A356" s="28" t="s">
        <v>34</v>
      </c>
      <c r="B356" s="29">
        <v>44484</v>
      </c>
      <c r="C356" s="30" t="s">
        <v>21</v>
      </c>
      <c r="D356" s="30" t="s">
        <v>22</v>
      </c>
      <c r="E356" s="30" t="s">
        <v>254</v>
      </c>
      <c r="F356" s="30" t="s">
        <v>1740</v>
      </c>
      <c r="G356" s="31">
        <v>30</v>
      </c>
      <c r="H356" s="31"/>
      <c r="I356" s="30"/>
      <c r="J356" s="30" t="s">
        <v>128</v>
      </c>
      <c r="K356" s="30"/>
      <c r="L356" s="30"/>
      <c r="M356" s="30" t="s">
        <v>173</v>
      </c>
      <c r="N356" s="30" t="s">
        <v>827</v>
      </c>
      <c r="O356" s="30" t="s">
        <v>828</v>
      </c>
      <c r="P356" s="47">
        <v>105.2</v>
      </c>
      <c r="Q356" s="47">
        <v>100</v>
      </c>
      <c r="R356" s="47">
        <v>0</v>
      </c>
      <c r="S356" s="48">
        <v>100</v>
      </c>
      <c r="T356" s="53" t="s">
        <v>122</v>
      </c>
      <c r="U356" s="53" t="s">
        <v>122</v>
      </c>
      <c r="V356" s="19">
        <v>173.015621773585</v>
      </c>
      <c r="W356" s="19">
        <v>73.515615542168604</v>
      </c>
      <c r="X356" s="19">
        <v>9169.8279540000003</v>
      </c>
      <c r="Y356" s="19">
        <v>18305.388269999999</v>
      </c>
      <c r="Z356" s="19">
        <v>0</v>
      </c>
      <c r="AA356" s="19">
        <v>0</v>
      </c>
    </row>
    <row r="357" spans="1:27" x14ac:dyDescent="0.35">
      <c r="A357" s="28" t="s">
        <v>34</v>
      </c>
      <c r="B357" s="29">
        <v>44484</v>
      </c>
      <c r="C357" s="30" t="s">
        <v>21</v>
      </c>
      <c r="D357" s="30" t="s">
        <v>22</v>
      </c>
      <c r="E357" s="30"/>
      <c r="F357" s="30" t="s">
        <v>1628</v>
      </c>
      <c r="G357" s="31">
        <v>50</v>
      </c>
      <c r="H357" s="31"/>
      <c r="I357" s="30"/>
      <c r="J357" s="30" t="s">
        <v>136</v>
      </c>
      <c r="K357" s="30"/>
      <c r="L357" s="30"/>
      <c r="M357" s="30" t="s">
        <v>173</v>
      </c>
      <c r="N357" s="30" t="s">
        <v>829</v>
      </c>
      <c r="O357" s="30" t="s">
        <v>830</v>
      </c>
      <c r="P357" s="47">
        <v>227.4</v>
      </c>
      <c r="Q357" s="47">
        <v>19.899999999999999</v>
      </c>
      <c r="R357" s="47">
        <v>52.2</v>
      </c>
      <c r="S357" s="48">
        <v>72.099999999999994</v>
      </c>
      <c r="T357" s="53">
        <v>739</v>
      </c>
      <c r="U357" s="92">
        <v>809</v>
      </c>
      <c r="V357" s="19">
        <v>481.365077306611</v>
      </c>
      <c r="W357" s="19">
        <v>34.791210258059301</v>
      </c>
      <c r="X357" s="19">
        <v>25993.714174557001</v>
      </c>
      <c r="Y357" s="19">
        <v>8802.176195289001</v>
      </c>
      <c r="Z357" s="19">
        <v>238261.81209045672</v>
      </c>
      <c r="AA357" s="19">
        <v>280073.54699999996</v>
      </c>
    </row>
    <row r="358" spans="1:27" x14ac:dyDescent="0.35">
      <c r="A358" s="28" t="s">
        <v>34</v>
      </c>
      <c r="B358" s="29">
        <v>44484</v>
      </c>
      <c r="C358" s="30" t="s">
        <v>25</v>
      </c>
      <c r="D358" s="30" t="s">
        <v>23</v>
      </c>
      <c r="E358" s="30"/>
      <c r="F358" s="30" t="s">
        <v>80</v>
      </c>
      <c r="G358" s="31"/>
      <c r="H358" s="31"/>
      <c r="I358" s="30"/>
      <c r="J358" s="30"/>
      <c r="K358" s="30"/>
      <c r="L358" s="30"/>
      <c r="M358" s="30" t="s">
        <v>173</v>
      </c>
      <c r="N358" s="30" t="s">
        <v>831</v>
      </c>
      <c r="O358" s="30" t="s">
        <v>832</v>
      </c>
      <c r="P358" s="47">
        <v>8.1999999999999993</v>
      </c>
      <c r="Q358" s="47">
        <v>1.7</v>
      </c>
      <c r="R358" s="47">
        <v>0</v>
      </c>
      <c r="S358" s="48">
        <v>1.7</v>
      </c>
      <c r="T358" s="53" t="s">
        <v>122</v>
      </c>
      <c r="U358" s="53" t="s">
        <v>122</v>
      </c>
      <c r="V358" s="19">
        <v>10.461575925925899</v>
      </c>
      <c r="W358" s="19">
        <v>2.6797226033057902</v>
      </c>
      <c r="X358" s="19">
        <v>564.92509999999993</v>
      </c>
      <c r="Y358" s="19">
        <v>648.49287000000004</v>
      </c>
      <c r="Z358" s="19">
        <v>970</v>
      </c>
      <c r="AA358" s="19">
        <v>1550</v>
      </c>
    </row>
    <row r="359" spans="1:27" x14ac:dyDescent="0.35">
      <c r="A359" s="28" t="s">
        <v>34</v>
      </c>
      <c r="B359" s="29">
        <v>44489</v>
      </c>
      <c r="C359" s="30" t="s">
        <v>25</v>
      </c>
      <c r="D359" s="30" t="s">
        <v>22</v>
      </c>
      <c r="E359" s="30"/>
      <c r="F359" s="30" t="s">
        <v>1629</v>
      </c>
      <c r="G359" s="31"/>
      <c r="H359" s="31"/>
      <c r="I359" s="30"/>
      <c r="J359" s="30"/>
      <c r="K359" s="30"/>
      <c r="L359" s="30"/>
      <c r="M359" s="30" t="s">
        <v>173</v>
      </c>
      <c r="N359" s="30" t="s">
        <v>833</v>
      </c>
      <c r="O359" s="30" t="s">
        <v>834</v>
      </c>
      <c r="P359" s="47">
        <v>60.8</v>
      </c>
      <c r="Q359" s="47">
        <v>12.8</v>
      </c>
      <c r="R359" s="47">
        <v>0</v>
      </c>
      <c r="S359" s="48">
        <v>12.8</v>
      </c>
      <c r="T359" s="53">
        <v>301</v>
      </c>
      <c r="U359" s="53" t="s">
        <v>122</v>
      </c>
      <c r="V359" s="19">
        <v>22.943922510204096</v>
      </c>
      <c r="W359" s="53" t="s">
        <v>122</v>
      </c>
      <c r="X359" s="19">
        <v>1124.252203</v>
      </c>
      <c r="Y359" s="53" t="s">
        <v>122</v>
      </c>
      <c r="Z359" s="19">
        <v>21280</v>
      </c>
      <c r="AA359" s="19">
        <v>30490</v>
      </c>
    </row>
    <row r="360" spans="1:27" x14ac:dyDescent="0.35">
      <c r="A360" s="28" t="s">
        <v>34</v>
      </c>
      <c r="B360" s="29">
        <v>44489</v>
      </c>
      <c r="C360" s="30" t="s">
        <v>21</v>
      </c>
      <c r="D360" s="30" t="s">
        <v>23</v>
      </c>
      <c r="E360" s="30"/>
      <c r="F360" s="30" t="s">
        <v>1630</v>
      </c>
      <c r="G360" s="31">
        <v>30</v>
      </c>
      <c r="H360" s="31"/>
      <c r="I360" s="30"/>
      <c r="J360" s="30" t="s">
        <v>128</v>
      </c>
      <c r="K360" s="30"/>
      <c r="L360" s="30"/>
      <c r="M360" s="30" t="s">
        <v>173</v>
      </c>
      <c r="N360" s="30" t="s">
        <v>835</v>
      </c>
      <c r="O360" s="30" t="s">
        <v>836</v>
      </c>
      <c r="P360" s="47">
        <v>47</v>
      </c>
      <c r="Q360" s="47">
        <v>8.6999999999999993</v>
      </c>
      <c r="R360" s="47">
        <v>0</v>
      </c>
      <c r="S360" s="48">
        <v>8.6999999999999993</v>
      </c>
      <c r="T360" s="53" t="s">
        <v>122</v>
      </c>
      <c r="U360" s="92">
        <v>2</v>
      </c>
      <c r="V360" s="19">
        <v>2066.47304055322</v>
      </c>
      <c r="W360" s="19">
        <v>91.342540885580988</v>
      </c>
      <c r="X360" s="19">
        <v>105390.12506821399</v>
      </c>
      <c r="Y360" s="19">
        <v>23109.662844052003</v>
      </c>
      <c r="Z360" s="19">
        <v>909.69108735281077</v>
      </c>
      <c r="AA360" s="19">
        <v>2154.2747199999999</v>
      </c>
    </row>
    <row r="361" spans="1:27" x14ac:dyDescent="0.35">
      <c r="A361" s="28" t="s">
        <v>34</v>
      </c>
      <c r="B361" s="29">
        <v>44490</v>
      </c>
      <c r="C361" s="30" t="s">
        <v>25</v>
      </c>
      <c r="D361" s="30" t="s">
        <v>22</v>
      </c>
      <c r="E361" s="30"/>
      <c r="F361" s="30" t="s">
        <v>1631</v>
      </c>
      <c r="G361" s="31"/>
      <c r="H361" s="31"/>
      <c r="I361" s="30"/>
      <c r="J361" s="30"/>
      <c r="K361" s="30"/>
      <c r="L361" s="30"/>
      <c r="M361" s="30" t="s">
        <v>173</v>
      </c>
      <c r="N361" s="30" t="s">
        <v>837</v>
      </c>
      <c r="O361" s="30" t="s">
        <v>838</v>
      </c>
      <c r="P361" s="47">
        <v>92.2</v>
      </c>
      <c r="Q361" s="47">
        <v>10</v>
      </c>
      <c r="R361" s="47">
        <v>0</v>
      </c>
      <c r="S361" s="48">
        <v>10</v>
      </c>
      <c r="T361" s="53">
        <v>165</v>
      </c>
      <c r="U361" s="53" t="s">
        <v>122</v>
      </c>
      <c r="V361" s="19">
        <v>1275.1331235</v>
      </c>
      <c r="W361" s="19" t="s">
        <v>1712</v>
      </c>
      <c r="X361" s="19">
        <v>63756.656174999996</v>
      </c>
      <c r="Y361" s="19" t="s">
        <v>1712</v>
      </c>
      <c r="Z361" s="19">
        <v>182460</v>
      </c>
      <c r="AA361" s="19">
        <v>256070</v>
      </c>
    </row>
    <row r="362" spans="1:27" x14ac:dyDescent="0.35">
      <c r="A362" s="28" t="s">
        <v>34</v>
      </c>
      <c r="B362" s="29">
        <v>44491</v>
      </c>
      <c r="C362" s="30" t="s">
        <v>21</v>
      </c>
      <c r="D362" s="30" t="s">
        <v>23</v>
      </c>
      <c r="E362" s="30"/>
      <c r="F362" s="30" t="s">
        <v>1632</v>
      </c>
      <c r="G362" s="31">
        <v>10</v>
      </c>
      <c r="H362" s="31"/>
      <c r="I362" s="30"/>
      <c r="J362" s="30" t="s">
        <v>138</v>
      </c>
      <c r="K362" s="30"/>
      <c r="L362" s="30"/>
      <c r="M362" s="30" t="s">
        <v>173</v>
      </c>
      <c r="N362" s="30" t="s">
        <v>839</v>
      </c>
      <c r="O362" s="30" t="s">
        <v>840</v>
      </c>
      <c r="P362" s="47">
        <v>355.2</v>
      </c>
      <c r="Q362" s="47">
        <v>50.1</v>
      </c>
      <c r="R362" s="47">
        <v>0</v>
      </c>
      <c r="S362" s="48">
        <v>50.1</v>
      </c>
      <c r="T362" s="53">
        <v>689</v>
      </c>
      <c r="U362" s="92">
        <v>781</v>
      </c>
      <c r="V362" s="19">
        <v>324.12687702742897</v>
      </c>
      <c r="W362" s="19">
        <v>25.878208463563499</v>
      </c>
      <c r="X362" s="19">
        <v>15882.216974344001</v>
      </c>
      <c r="Y362" s="19">
        <v>6521.3085328179995</v>
      </c>
      <c r="Z362" s="19">
        <v>43532.147608020889</v>
      </c>
      <c r="AA362" s="19">
        <v>53511.524208999996</v>
      </c>
    </row>
    <row r="363" spans="1:27" x14ac:dyDescent="0.35">
      <c r="A363" s="28" t="s">
        <v>34</v>
      </c>
      <c r="B363" s="29">
        <v>44494</v>
      </c>
      <c r="C363" s="30" t="s">
        <v>21</v>
      </c>
      <c r="D363" s="30" t="s">
        <v>23</v>
      </c>
      <c r="E363" s="30"/>
      <c r="F363" s="30" t="s">
        <v>81</v>
      </c>
      <c r="G363" s="31">
        <v>45</v>
      </c>
      <c r="H363" s="31"/>
      <c r="I363" s="30"/>
      <c r="J363" s="30" t="s">
        <v>151</v>
      </c>
      <c r="K363" s="30"/>
      <c r="L363" s="30"/>
      <c r="M363" s="30" t="s">
        <v>173</v>
      </c>
      <c r="N363" s="30" t="s">
        <v>841</v>
      </c>
      <c r="O363" s="30" t="s">
        <v>842</v>
      </c>
      <c r="P363" s="47">
        <v>49.7</v>
      </c>
      <c r="Q363" s="47">
        <v>15.4</v>
      </c>
      <c r="R363" s="47">
        <v>0</v>
      </c>
      <c r="S363" s="48">
        <v>15.4</v>
      </c>
      <c r="T363" s="53">
        <v>28</v>
      </c>
      <c r="U363" s="92">
        <v>31</v>
      </c>
      <c r="V363" s="19">
        <v>39.988560561702101</v>
      </c>
      <c r="W363" s="19">
        <v>6.1445027368420995</v>
      </c>
      <c r="X363" s="19">
        <v>1879.4623463999999</v>
      </c>
      <c r="Y363" s="19">
        <v>1517.692176</v>
      </c>
      <c r="Z363" s="19">
        <v>1004.295</v>
      </c>
      <c r="AA363" s="19">
        <v>1154.9450000000002</v>
      </c>
    </row>
    <row r="364" spans="1:27" x14ac:dyDescent="0.35">
      <c r="A364" s="28" t="s">
        <v>34</v>
      </c>
      <c r="B364" s="29">
        <v>44495</v>
      </c>
      <c r="C364" s="30" t="s">
        <v>21</v>
      </c>
      <c r="D364" s="30" t="s">
        <v>23</v>
      </c>
      <c r="E364" s="30"/>
      <c r="F364" s="30" t="s">
        <v>1633</v>
      </c>
      <c r="G364" s="31">
        <v>20</v>
      </c>
      <c r="H364" s="31"/>
      <c r="I364" s="30"/>
      <c r="J364" s="30" t="s">
        <v>152</v>
      </c>
      <c r="K364" s="30"/>
      <c r="L364" s="30"/>
      <c r="M364" s="30" t="s">
        <v>173</v>
      </c>
      <c r="N364" s="30" t="s">
        <v>843</v>
      </c>
      <c r="O364" s="30" t="s">
        <v>844</v>
      </c>
      <c r="P364" s="47">
        <v>24.4</v>
      </c>
      <c r="Q364" s="47">
        <v>5</v>
      </c>
      <c r="R364" s="47">
        <v>0</v>
      </c>
      <c r="S364" s="48">
        <v>5</v>
      </c>
      <c r="T364" s="53">
        <v>37</v>
      </c>
      <c r="U364" s="92">
        <v>46</v>
      </c>
      <c r="V364" s="19">
        <v>130.09371359976601</v>
      </c>
      <c r="W364" s="19">
        <v>7.2355959092058804</v>
      </c>
      <c r="X364" s="19">
        <v>6114.4045391889995</v>
      </c>
      <c r="Y364" s="19">
        <v>1722.0718263910001</v>
      </c>
      <c r="Z364" s="19">
        <v>7689.0180814898749</v>
      </c>
      <c r="AA364" s="19">
        <v>7187.9302039999993</v>
      </c>
    </row>
    <row r="365" spans="1:27" x14ac:dyDescent="0.35">
      <c r="A365" s="28" t="s">
        <v>34</v>
      </c>
      <c r="B365" s="29">
        <v>44498</v>
      </c>
      <c r="C365" s="30" t="s">
        <v>21</v>
      </c>
      <c r="D365" s="30" t="s">
        <v>22</v>
      </c>
      <c r="E365" s="30"/>
      <c r="F365" s="30" t="s">
        <v>1634</v>
      </c>
      <c r="G365" s="31">
        <v>40</v>
      </c>
      <c r="H365" s="31"/>
      <c r="I365" s="30"/>
      <c r="J365" s="30" t="s">
        <v>140</v>
      </c>
      <c r="K365" s="30"/>
      <c r="L365" s="30"/>
      <c r="M365" s="30" t="s">
        <v>173</v>
      </c>
      <c r="N365" s="30" t="s">
        <v>845</v>
      </c>
      <c r="O365" s="30" t="s">
        <v>846</v>
      </c>
      <c r="P365" s="47">
        <v>19534.099999999999</v>
      </c>
      <c r="Q365" s="47">
        <v>2011.1</v>
      </c>
      <c r="R365" s="47">
        <v>0</v>
      </c>
      <c r="S365" s="48">
        <v>2011.1</v>
      </c>
      <c r="T365" s="53">
        <v>40672</v>
      </c>
      <c r="U365" s="92">
        <v>43400</v>
      </c>
      <c r="V365" s="19">
        <v>40456.846500745203</v>
      </c>
      <c r="W365" s="19">
        <v>21070.777997604098</v>
      </c>
      <c r="X365" s="19">
        <v>1780101.24603279</v>
      </c>
      <c r="Y365" s="19">
        <v>5330906.8333938504</v>
      </c>
      <c r="Z365" s="19">
        <v>27791791.890427157</v>
      </c>
      <c r="AA365" s="19">
        <v>29438039.215</v>
      </c>
    </row>
    <row r="366" spans="1:27" x14ac:dyDescent="0.35">
      <c r="A366" s="28" t="s">
        <v>34</v>
      </c>
      <c r="B366" s="29">
        <v>44498</v>
      </c>
      <c r="C366" s="30" t="s">
        <v>21</v>
      </c>
      <c r="D366" s="30" t="s">
        <v>22</v>
      </c>
      <c r="E366" s="30"/>
      <c r="F366" s="30" t="s">
        <v>1635</v>
      </c>
      <c r="G366" s="31">
        <v>40</v>
      </c>
      <c r="H366" s="31"/>
      <c r="I366" s="30"/>
      <c r="J366" s="30" t="s">
        <v>140</v>
      </c>
      <c r="K366" s="30"/>
      <c r="L366" s="30"/>
      <c r="M366" s="30" t="s">
        <v>173</v>
      </c>
      <c r="N366" s="30" t="s">
        <v>847</v>
      </c>
      <c r="O366" s="30" t="s">
        <v>848</v>
      </c>
      <c r="P366" s="47">
        <v>814.5</v>
      </c>
      <c r="Q366" s="47">
        <v>253.4</v>
      </c>
      <c r="R366" s="47">
        <v>0</v>
      </c>
      <c r="S366" s="48">
        <v>253.4</v>
      </c>
      <c r="T366" s="53">
        <v>2671</v>
      </c>
      <c r="U366" s="92">
        <v>3145</v>
      </c>
      <c r="V366" s="19">
        <v>2994.6905492360697</v>
      </c>
      <c r="W366" s="19">
        <v>772.72159786763302</v>
      </c>
      <c r="X366" s="19">
        <v>131766.384166387</v>
      </c>
      <c r="Y366" s="19">
        <v>195498.56426051102</v>
      </c>
      <c r="Z366" s="19">
        <v>465881.65738779126</v>
      </c>
      <c r="AA366" s="19">
        <v>476954.283</v>
      </c>
    </row>
    <row r="367" spans="1:27" x14ac:dyDescent="0.35">
      <c r="A367" s="28" t="s">
        <v>34</v>
      </c>
      <c r="B367" s="29">
        <v>44498</v>
      </c>
      <c r="C367" s="30" t="s">
        <v>21</v>
      </c>
      <c r="D367" s="30" t="s">
        <v>23</v>
      </c>
      <c r="E367" s="30"/>
      <c r="F367" s="30" t="s">
        <v>1636</v>
      </c>
      <c r="G367" s="31">
        <v>65</v>
      </c>
      <c r="H367" s="31"/>
      <c r="I367" s="30"/>
      <c r="J367" s="30" t="s">
        <v>150</v>
      </c>
      <c r="K367" s="30"/>
      <c r="L367" s="30"/>
      <c r="M367" s="30" t="s">
        <v>173</v>
      </c>
      <c r="N367" s="30" t="s">
        <v>849</v>
      </c>
      <c r="O367" s="30" t="s">
        <v>850</v>
      </c>
      <c r="P367" s="47">
        <v>224.4</v>
      </c>
      <c r="Q367" s="47">
        <v>19.7</v>
      </c>
      <c r="R367" s="47">
        <v>0</v>
      </c>
      <c r="S367" s="48">
        <v>19.7</v>
      </c>
      <c r="T367" s="53">
        <v>15</v>
      </c>
      <c r="U367" s="92">
        <v>18</v>
      </c>
      <c r="V367" s="19">
        <v>565.59569686263694</v>
      </c>
      <c r="W367" s="19">
        <v>50.315909606810301</v>
      </c>
      <c r="X367" s="19">
        <v>24886.210661956</v>
      </c>
      <c r="Y367" s="19">
        <v>12729.925130522999</v>
      </c>
      <c r="Z367" s="19">
        <v>11563.285214563728</v>
      </c>
      <c r="AA367" s="19">
        <v>13996.722324</v>
      </c>
    </row>
    <row r="368" spans="1:27" x14ac:dyDescent="0.35">
      <c r="A368" s="28" t="s">
        <v>34</v>
      </c>
      <c r="B368" s="29">
        <v>44498</v>
      </c>
      <c r="C368" s="30" t="s">
        <v>21</v>
      </c>
      <c r="D368" s="30" t="s">
        <v>23</v>
      </c>
      <c r="E368" s="30"/>
      <c r="F368" s="30" t="s">
        <v>1637</v>
      </c>
      <c r="G368" s="31">
        <v>20</v>
      </c>
      <c r="H368" s="31"/>
      <c r="I368" s="30"/>
      <c r="J368" s="30" t="s">
        <v>152</v>
      </c>
      <c r="K368" s="30"/>
      <c r="L368" s="30"/>
      <c r="M368" s="30" t="s">
        <v>173</v>
      </c>
      <c r="N368" s="30" t="s">
        <v>851</v>
      </c>
      <c r="O368" s="30" t="s">
        <v>852</v>
      </c>
      <c r="P368" s="47">
        <v>9.4</v>
      </c>
      <c r="Q368" s="47">
        <v>3.5</v>
      </c>
      <c r="R368" s="47">
        <v>0</v>
      </c>
      <c r="S368" s="48">
        <v>3.5</v>
      </c>
      <c r="T368" s="53">
        <v>2</v>
      </c>
      <c r="U368" s="92">
        <v>3</v>
      </c>
      <c r="V368" s="19">
        <v>19.671957810818199</v>
      </c>
      <c r="W368" s="19">
        <v>4.0433957185659599</v>
      </c>
      <c r="X368" s="19">
        <v>865.56614367599991</v>
      </c>
      <c r="Y368" s="19">
        <v>950.19799386299997</v>
      </c>
      <c r="Z368" s="19">
        <v>27.530472483618272</v>
      </c>
      <c r="AA368" s="19">
        <v>94.143142768999994</v>
      </c>
    </row>
    <row r="369" spans="1:27" x14ac:dyDescent="0.35">
      <c r="A369" s="28" t="s">
        <v>34</v>
      </c>
      <c r="B369" s="29">
        <v>44503</v>
      </c>
      <c r="C369" s="30" t="s">
        <v>21</v>
      </c>
      <c r="D369" s="30" t="s">
        <v>23</v>
      </c>
      <c r="E369" s="30"/>
      <c r="F369" s="30" t="s">
        <v>82</v>
      </c>
      <c r="G369" s="31">
        <v>20</v>
      </c>
      <c r="H369" s="31"/>
      <c r="I369" s="30"/>
      <c r="J369" s="30" t="s">
        <v>152</v>
      </c>
      <c r="K369" s="30"/>
      <c r="L369" s="30"/>
      <c r="M369" s="30" t="s">
        <v>173</v>
      </c>
      <c r="N369" s="30" t="s">
        <v>853</v>
      </c>
      <c r="O369" s="30" t="s">
        <v>854</v>
      </c>
      <c r="P369" s="47">
        <v>20.6</v>
      </c>
      <c r="Q369" s="47">
        <v>4</v>
      </c>
      <c r="R369" s="47">
        <v>0</v>
      </c>
      <c r="S369" s="48">
        <v>4</v>
      </c>
      <c r="T369" s="53">
        <v>11</v>
      </c>
      <c r="U369" s="92">
        <v>11</v>
      </c>
      <c r="V369" s="19">
        <v>131.88341370431701</v>
      </c>
      <c r="W369" s="19">
        <v>33.768666245678702</v>
      </c>
      <c r="X369" s="19">
        <v>5407.2199618769992</v>
      </c>
      <c r="Y369" s="19">
        <v>8408.397895174001</v>
      </c>
      <c r="Z369" s="19">
        <v>5640.538389135404</v>
      </c>
      <c r="AA369" s="19">
        <v>14830.903055440001</v>
      </c>
    </row>
    <row r="370" spans="1:27" x14ac:dyDescent="0.35">
      <c r="A370" s="28" t="s">
        <v>34</v>
      </c>
      <c r="B370" s="29">
        <v>44504</v>
      </c>
      <c r="C370" s="30" t="s">
        <v>21</v>
      </c>
      <c r="D370" s="30" t="s">
        <v>23</v>
      </c>
      <c r="E370" s="30"/>
      <c r="F370" s="30" t="s">
        <v>83</v>
      </c>
      <c r="G370" s="31">
        <v>35</v>
      </c>
      <c r="H370" s="31"/>
      <c r="I370" s="30"/>
      <c r="J370" s="30" t="s">
        <v>135</v>
      </c>
      <c r="K370" s="30"/>
      <c r="L370" s="30"/>
      <c r="M370" s="30" t="s">
        <v>173</v>
      </c>
      <c r="N370" s="30" t="s">
        <v>855</v>
      </c>
      <c r="O370" s="30" t="s">
        <v>856</v>
      </c>
      <c r="P370" s="47">
        <v>19.399999999999999</v>
      </c>
      <c r="Q370" s="47">
        <v>4.0999999999999996</v>
      </c>
      <c r="R370" s="47">
        <v>0</v>
      </c>
      <c r="S370" s="48">
        <v>4.0999999999999996</v>
      </c>
      <c r="T370" s="53">
        <v>23</v>
      </c>
      <c r="U370" s="92">
        <v>35</v>
      </c>
      <c r="V370" s="19">
        <v>12.952274592342899</v>
      </c>
      <c r="W370" s="19">
        <v>3.4041813445437503</v>
      </c>
      <c r="X370" s="19">
        <v>453.32961073199999</v>
      </c>
      <c r="Y370" s="19">
        <v>544.66901512700008</v>
      </c>
      <c r="Z370" s="19">
        <v>7564.8811348662093</v>
      </c>
      <c r="AA370" s="19">
        <v>9838.6143199999988</v>
      </c>
    </row>
    <row r="371" spans="1:27" x14ac:dyDescent="0.35">
      <c r="A371" s="28" t="s">
        <v>34</v>
      </c>
      <c r="B371" s="29">
        <v>44505</v>
      </c>
      <c r="C371" s="30" t="s">
        <v>21</v>
      </c>
      <c r="D371" s="30" t="s">
        <v>23</v>
      </c>
      <c r="E371" s="30"/>
      <c r="F371" s="30" t="s">
        <v>1638</v>
      </c>
      <c r="G371" s="31">
        <v>10</v>
      </c>
      <c r="H371" s="31"/>
      <c r="I371" s="30"/>
      <c r="J371" s="30" t="s">
        <v>138</v>
      </c>
      <c r="K371" s="30"/>
      <c r="L371" s="30"/>
      <c r="M371" s="30" t="s">
        <v>173</v>
      </c>
      <c r="N371" s="30" t="s">
        <v>857</v>
      </c>
      <c r="O371" s="30" t="s">
        <v>858</v>
      </c>
      <c r="P371" s="47">
        <v>22.3</v>
      </c>
      <c r="Q371" s="47">
        <v>9.1</v>
      </c>
      <c r="R371" s="47">
        <v>0</v>
      </c>
      <c r="S371" s="48">
        <v>9.1</v>
      </c>
      <c r="T371" s="53">
        <v>17</v>
      </c>
      <c r="U371" s="92">
        <v>21</v>
      </c>
      <c r="V371" s="19">
        <v>54.408636595205095</v>
      </c>
      <c r="W371" s="19">
        <v>5.8298659437352898</v>
      </c>
      <c r="X371" s="19">
        <v>2121.936827213</v>
      </c>
      <c r="Y371" s="19">
        <v>1387.508094609</v>
      </c>
      <c r="Z371" s="19">
        <v>1275.3608907720352</v>
      </c>
      <c r="AA371" s="19">
        <v>1258.859706</v>
      </c>
    </row>
    <row r="372" spans="1:27" x14ac:dyDescent="0.35">
      <c r="A372" s="28" t="s">
        <v>34</v>
      </c>
      <c r="B372" s="29">
        <v>44508</v>
      </c>
      <c r="C372" s="30" t="s">
        <v>21</v>
      </c>
      <c r="D372" s="30" t="s">
        <v>23</v>
      </c>
      <c r="E372" s="30"/>
      <c r="F372" s="30" t="s">
        <v>1639</v>
      </c>
      <c r="G372" s="31">
        <v>40</v>
      </c>
      <c r="H372" s="31"/>
      <c r="I372" s="30"/>
      <c r="J372" s="30" t="s">
        <v>140</v>
      </c>
      <c r="K372" s="30"/>
      <c r="L372" s="30"/>
      <c r="M372" s="30" t="s">
        <v>173</v>
      </c>
      <c r="N372" s="30" t="s">
        <v>859</v>
      </c>
      <c r="O372" s="30" t="s">
        <v>860</v>
      </c>
      <c r="P372" s="47">
        <v>45.8</v>
      </c>
      <c r="Q372" s="47">
        <v>2.5</v>
      </c>
      <c r="R372" s="47">
        <v>0</v>
      </c>
      <c r="S372" s="48">
        <v>2.5</v>
      </c>
      <c r="T372" s="53">
        <v>121</v>
      </c>
      <c r="U372" s="92">
        <v>94</v>
      </c>
      <c r="V372" s="19">
        <v>103.428771591868</v>
      </c>
      <c r="W372" s="19">
        <v>41.958303492652199</v>
      </c>
      <c r="X372" s="19">
        <v>3930.293320491</v>
      </c>
      <c r="Y372" s="19">
        <v>10615.450783640999</v>
      </c>
      <c r="Z372" s="19">
        <v>10525.193082721584</v>
      </c>
      <c r="AA372" s="19">
        <v>14118.223953209999</v>
      </c>
    </row>
    <row r="373" spans="1:27" x14ac:dyDescent="0.35">
      <c r="A373" s="28" t="s">
        <v>34</v>
      </c>
      <c r="B373" s="29">
        <v>44509</v>
      </c>
      <c r="C373" s="30" t="s">
        <v>21</v>
      </c>
      <c r="D373" s="30" t="s">
        <v>23</v>
      </c>
      <c r="E373" s="30"/>
      <c r="F373" s="30" t="s">
        <v>1640</v>
      </c>
      <c r="G373" s="31">
        <v>10</v>
      </c>
      <c r="H373" s="31"/>
      <c r="I373" s="30"/>
      <c r="J373" s="30" t="s">
        <v>138</v>
      </c>
      <c r="K373" s="30"/>
      <c r="L373" s="30"/>
      <c r="M373" s="30" t="s">
        <v>173</v>
      </c>
      <c r="N373" s="30" t="s">
        <v>861</v>
      </c>
      <c r="O373" s="30" t="s">
        <v>862</v>
      </c>
      <c r="P373" s="47">
        <v>22.4</v>
      </c>
      <c r="Q373" s="47">
        <v>3</v>
      </c>
      <c r="R373" s="47">
        <v>0</v>
      </c>
      <c r="S373" s="48">
        <v>3</v>
      </c>
      <c r="T373" s="53">
        <v>39</v>
      </c>
      <c r="U373" s="92">
        <v>36</v>
      </c>
      <c r="V373" s="19">
        <v>71.601671740216204</v>
      </c>
      <c r="W373" s="19">
        <v>4.4371466042804899</v>
      </c>
      <c r="X373" s="19">
        <v>2649.2618543879998</v>
      </c>
      <c r="Y373" s="19">
        <v>1091.538064653</v>
      </c>
      <c r="Z373" s="19">
        <v>1515.9875843720747</v>
      </c>
      <c r="AA373" s="19">
        <v>1625.4252429999999</v>
      </c>
    </row>
    <row r="374" spans="1:27" x14ac:dyDescent="0.35">
      <c r="A374" s="28" t="s">
        <v>34</v>
      </c>
      <c r="B374" s="29">
        <v>44509</v>
      </c>
      <c r="C374" s="30" t="s">
        <v>21</v>
      </c>
      <c r="D374" s="30" t="s">
        <v>23</v>
      </c>
      <c r="E374" s="30"/>
      <c r="F374" s="30" t="s">
        <v>1641</v>
      </c>
      <c r="G374" s="31">
        <v>10</v>
      </c>
      <c r="H374" s="31"/>
      <c r="I374" s="30"/>
      <c r="J374" s="30" t="s">
        <v>138</v>
      </c>
      <c r="K374" s="30"/>
      <c r="L374" s="30"/>
      <c r="M374" s="30" t="s">
        <v>173</v>
      </c>
      <c r="N374" s="30" t="s">
        <v>863</v>
      </c>
      <c r="O374" s="30" t="s">
        <v>864</v>
      </c>
      <c r="P374" s="47">
        <v>21.2</v>
      </c>
      <c r="Q374" s="47">
        <v>6.6</v>
      </c>
      <c r="R374" s="47">
        <v>0</v>
      </c>
      <c r="S374" s="48">
        <v>6.6</v>
      </c>
      <c r="T374" s="53">
        <v>34</v>
      </c>
      <c r="U374" s="92">
        <v>20</v>
      </c>
      <c r="V374" s="19">
        <v>64.332218167891895</v>
      </c>
      <c r="W374" s="19">
        <v>3.8243305092813897</v>
      </c>
      <c r="X374" s="19">
        <v>2380.2920722119998</v>
      </c>
      <c r="Y374" s="19">
        <v>883.420347644</v>
      </c>
      <c r="Z374" s="19">
        <v>4608.9569887175439</v>
      </c>
      <c r="AA374" s="19">
        <v>5220.7278500000002</v>
      </c>
    </row>
    <row r="375" spans="1:27" x14ac:dyDescent="0.35">
      <c r="A375" s="28" t="s">
        <v>34</v>
      </c>
      <c r="B375" s="29">
        <v>44510</v>
      </c>
      <c r="C375" s="30" t="s">
        <v>21</v>
      </c>
      <c r="D375" s="30" t="s">
        <v>23</v>
      </c>
      <c r="E375" s="30"/>
      <c r="F375" s="30" t="s">
        <v>1642</v>
      </c>
      <c r="G375" s="31">
        <v>50</v>
      </c>
      <c r="H375" s="31"/>
      <c r="I375" s="30"/>
      <c r="J375" s="30" t="s">
        <v>136</v>
      </c>
      <c r="K375" s="30"/>
      <c r="L375" s="30"/>
      <c r="M375" s="30" t="s">
        <v>173</v>
      </c>
      <c r="N375" s="30" t="s">
        <v>865</v>
      </c>
      <c r="O375" s="30" t="s">
        <v>866</v>
      </c>
      <c r="P375" s="47">
        <v>18.3</v>
      </c>
      <c r="Q375" s="47">
        <v>2.6</v>
      </c>
      <c r="R375" s="47">
        <v>0</v>
      </c>
      <c r="S375" s="48">
        <v>2.6</v>
      </c>
      <c r="T375" s="53">
        <v>10</v>
      </c>
      <c r="U375" s="92">
        <v>14</v>
      </c>
      <c r="V375" s="19">
        <v>73.695944646555603</v>
      </c>
      <c r="W375" s="19">
        <v>7.7135516819872905</v>
      </c>
      <c r="X375" s="19">
        <v>2653.054007276</v>
      </c>
      <c r="Y375" s="19">
        <v>1820.3981969490001</v>
      </c>
      <c r="Z375" s="19">
        <v>6955.6092033305413</v>
      </c>
      <c r="AA375" s="19">
        <v>6389.3505519999999</v>
      </c>
    </row>
    <row r="376" spans="1:27" x14ac:dyDescent="0.35">
      <c r="A376" s="28" t="s">
        <v>34</v>
      </c>
      <c r="B376" s="29">
        <v>44511</v>
      </c>
      <c r="C376" s="30" t="s">
        <v>21</v>
      </c>
      <c r="D376" s="30" t="s">
        <v>22</v>
      </c>
      <c r="E376" s="30"/>
      <c r="F376" s="30" t="s">
        <v>1643</v>
      </c>
      <c r="G376" s="31">
        <v>40</v>
      </c>
      <c r="H376" s="31"/>
      <c r="I376" s="30"/>
      <c r="J376" s="30" t="s">
        <v>140</v>
      </c>
      <c r="K376" s="30"/>
      <c r="L376" s="30"/>
      <c r="M376" s="30" t="s">
        <v>173</v>
      </c>
      <c r="N376" s="30" t="s">
        <v>867</v>
      </c>
      <c r="O376" s="30" t="s">
        <v>868</v>
      </c>
      <c r="P376" s="47">
        <v>61.6</v>
      </c>
      <c r="Q376" s="47">
        <v>7.8</v>
      </c>
      <c r="R376" s="47">
        <v>0</v>
      </c>
      <c r="S376" s="48">
        <v>7.8</v>
      </c>
      <c r="T376" s="53">
        <v>640</v>
      </c>
      <c r="U376" s="53" t="s">
        <v>122</v>
      </c>
      <c r="V376" s="19">
        <v>92.863043590909101</v>
      </c>
      <c r="W376" s="53" t="s">
        <v>122</v>
      </c>
      <c r="X376" s="19">
        <v>3064.4804385000002</v>
      </c>
      <c r="Y376" s="53" t="s">
        <v>122</v>
      </c>
      <c r="Z376" s="19">
        <v>220880</v>
      </c>
      <c r="AA376" s="19">
        <v>375111</v>
      </c>
    </row>
    <row r="377" spans="1:27" x14ac:dyDescent="0.35">
      <c r="A377" s="28" t="s">
        <v>34</v>
      </c>
      <c r="B377" s="29">
        <v>44516</v>
      </c>
      <c r="C377" s="30" t="s">
        <v>21</v>
      </c>
      <c r="D377" s="30" t="s">
        <v>23</v>
      </c>
      <c r="E377" s="30"/>
      <c r="F377" s="30" t="s">
        <v>84</v>
      </c>
      <c r="G377" s="31">
        <v>50</v>
      </c>
      <c r="H377" s="31"/>
      <c r="I377" s="30"/>
      <c r="J377" s="30" t="s">
        <v>136</v>
      </c>
      <c r="K377" s="30"/>
      <c r="L377" s="30"/>
      <c r="M377" s="30" t="s">
        <v>173</v>
      </c>
      <c r="N377" s="30" t="s">
        <v>869</v>
      </c>
      <c r="O377" s="30" t="s">
        <v>870</v>
      </c>
      <c r="P377" s="47">
        <v>8.3000000000000007</v>
      </c>
      <c r="Q377" s="47">
        <v>3.4</v>
      </c>
      <c r="R377" s="47">
        <v>0</v>
      </c>
      <c r="S377" s="48">
        <v>3.4</v>
      </c>
      <c r="T377" s="53">
        <v>22</v>
      </c>
      <c r="U377" s="92">
        <v>30</v>
      </c>
      <c r="V377" s="19">
        <v>31.870064247687502</v>
      </c>
      <c r="W377" s="19">
        <v>15.969945511262299</v>
      </c>
      <c r="X377" s="19">
        <v>1019.8420559260001</v>
      </c>
      <c r="Y377" s="19">
        <v>3896.666704748</v>
      </c>
      <c r="Z377" s="19">
        <v>3871.3190802743038</v>
      </c>
      <c r="AA377" s="19">
        <v>3500.6220199999998</v>
      </c>
    </row>
    <row r="378" spans="1:27" x14ac:dyDescent="0.35">
      <c r="A378" s="28" t="s">
        <v>34</v>
      </c>
      <c r="B378" s="29">
        <v>44517</v>
      </c>
      <c r="C378" s="30" t="s">
        <v>21</v>
      </c>
      <c r="D378" s="30" t="s">
        <v>23</v>
      </c>
      <c r="E378" s="30"/>
      <c r="F378" s="30" t="s">
        <v>85</v>
      </c>
      <c r="G378" s="31">
        <v>10</v>
      </c>
      <c r="H378" s="31"/>
      <c r="I378" s="30"/>
      <c r="J378" s="30" t="s">
        <v>138</v>
      </c>
      <c r="K378" s="30"/>
      <c r="L378" s="30"/>
      <c r="M378" s="30" t="s">
        <v>173</v>
      </c>
      <c r="N378" s="30" t="s">
        <v>871</v>
      </c>
      <c r="O378" s="30" t="s">
        <v>872</v>
      </c>
      <c r="P378" s="47">
        <v>285.10000000000002</v>
      </c>
      <c r="Q378" s="47">
        <v>15</v>
      </c>
      <c r="R378" s="47">
        <v>0</v>
      </c>
      <c r="S378" s="48">
        <v>15</v>
      </c>
      <c r="T378" s="53">
        <v>158</v>
      </c>
      <c r="U378" s="92">
        <v>182</v>
      </c>
      <c r="V378" s="19">
        <v>2317.3784468666699</v>
      </c>
      <c r="W378" s="19">
        <v>87.868588024691405</v>
      </c>
      <c r="X378" s="19">
        <v>69521.353406000009</v>
      </c>
      <c r="Y378" s="19">
        <v>21352.066890000002</v>
      </c>
      <c r="Z378" s="19">
        <v>17227.376</v>
      </c>
      <c r="AA378" s="19">
        <v>22550.222000000002</v>
      </c>
    </row>
    <row r="379" spans="1:27" x14ac:dyDescent="0.35">
      <c r="A379" s="28" t="s">
        <v>34</v>
      </c>
      <c r="B379" s="29">
        <v>44523</v>
      </c>
      <c r="C379" s="30" t="s">
        <v>21</v>
      </c>
      <c r="D379" s="30" t="s">
        <v>23</v>
      </c>
      <c r="E379" s="30"/>
      <c r="F379" s="30" t="s">
        <v>1644</v>
      </c>
      <c r="G379" s="31">
        <v>40</v>
      </c>
      <c r="H379" s="31"/>
      <c r="I379" s="30"/>
      <c r="J379" s="30" t="s">
        <v>140</v>
      </c>
      <c r="K379" s="30"/>
      <c r="L379" s="30"/>
      <c r="M379" s="30" t="s">
        <v>173</v>
      </c>
      <c r="N379" s="30" t="s">
        <v>873</v>
      </c>
      <c r="O379" s="30" t="s">
        <v>874</v>
      </c>
      <c r="P379" s="47">
        <v>61</v>
      </c>
      <c r="Q379" s="47">
        <v>14.9</v>
      </c>
      <c r="R379" s="47">
        <v>0</v>
      </c>
      <c r="S379" s="48">
        <v>14.9</v>
      </c>
      <c r="T379" s="53">
        <v>70</v>
      </c>
      <c r="U379" s="92">
        <v>71</v>
      </c>
      <c r="V379" s="19">
        <v>119.860776355037</v>
      </c>
      <c r="W379" s="19">
        <v>7.4356494307402601</v>
      </c>
      <c r="X379" s="19">
        <v>3236.2409615860001</v>
      </c>
      <c r="Y379" s="19">
        <v>1717.6350185010001</v>
      </c>
      <c r="Z379" s="19">
        <v>39337.833177316847</v>
      </c>
      <c r="AA379" s="19">
        <v>39480.650924000001</v>
      </c>
    </row>
    <row r="380" spans="1:27" x14ac:dyDescent="0.35">
      <c r="A380" s="28" t="s">
        <v>34</v>
      </c>
      <c r="B380" s="29">
        <v>44523</v>
      </c>
      <c r="C380" s="30" t="s">
        <v>21</v>
      </c>
      <c r="D380" s="30" t="s">
        <v>23</v>
      </c>
      <c r="E380" s="30"/>
      <c r="F380" s="30" t="s">
        <v>1645</v>
      </c>
      <c r="G380" s="31">
        <v>10</v>
      </c>
      <c r="H380" s="31"/>
      <c r="I380" s="30"/>
      <c r="J380" s="30" t="s">
        <v>138</v>
      </c>
      <c r="K380" s="30"/>
      <c r="L380" s="30"/>
      <c r="M380" s="30" t="s">
        <v>173</v>
      </c>
      <c r="N380" s="30" t="s">
        <v>875</v>
      </c>
      <c r="O380" s="30" t="s">
        <v>876</v>
      </c>
      <c r="P380" s="47">
        <v>46.7</v>
      </c>
      <c r="Q380" s="47">
        <v>1.5</v>
      </c>
      <c r="R380" s="47">
        <v>7</v>
      </c>
      <c r="S380" s="48">
        <v>8.5</v>
      </c>
      <c r="T380" s="53">
        <v>40</v>
      </c>
      <c r="U380" s="92">
        <v>46</v>
      </c>
      <c r="V380" s="19">
        <v>127.91828588337</v>
      </c>
      <c r="W380" s="19">
        <v>10.8351350631703</v>
      </c>
      <c r="X380" s="19">
        <v>3453.793718851</v>
      </c>
      <c r="Y380" s="19">
        <v>2481.2459294659998</v>
      </c>
      <c r="Z380" s="19">
        <v>5500.9114647484848</v>
      </c>
      <c r="AA380" s="19">
        <v>5841.954338999999</v>
      </c>
    </row>
    <row r="381" spans="1:27" x14ac:dyDescent="0.35">
      <c r="A381" s="28" t="s">
        <v>34</v>
      </c>
      <c r="B381" s="29">
        <v>44524</v>
      </c>
      <c r="C381" s="30" t="s">
        <v>21</v>
      </c>
      <c r="D381" s="30" t="s">
        <v>23</v>
      </c>
      <c r="E381" s="30"/>
      <c r="F381" s="30" t="s">
        <v>86</v>
      </c>
      <c r="G381" s="31">
        <v>40</v>
      </c>
      <c r="H381" s="31"/>
      <c r="I381" s="30"/>
      <c r="J381" s="30" t="s">
        <v>140</v>
      </c>
      <c r="K381" s="30"/>
      <c r="L381" s="30"/>
      <c r="M381" s="30" t="s">
        <v>173</v>
      </c>
      <c r="N381" s="30" t="s">
        <v>877</v>
      </c>
      <c r="O381" s="30" t="s">
        <v>878</v>
      </c>
      <c r="P381" s="47">
        <v>154.30000000000001</v>
      </c>
      <c r="Q381" s="47">
        <v>20</v>
      </c>
      <c r="R381" s="47">
        <v>0</v>
      </c>
      <c r="S381" s="48">
        <v>20</v>
      </c>
      <c r="T381" s="53">
        <v>104</v>
      </c>
      <c r="U381" s="92">
        <v>210</v>
      </c>
      <c r="V381" s="19">
        <v>3637.2916953240001</v>
      </c>
      <c r="W381" s="19">
        <v>138.55631799209499</v>
      </c>
      <c r="X381" s="19">
        <v>90932.292383100008</v>
      </c>
      <c r="Y381" s="19">
        <v>35054.748452</v>
      </c>
      <c r="Z381" s="19">
        <v>101770</v>
      </c>
      <c r="AA381" s="19">
        <v>123991.276</v>
      </c>
    </row>
    <row r="382" spans="1:27" x14ac:dyDescent="0.35">
      <c r="A382" s="28" t="s">
        <v>34</v>
      </c>
      <c r="B382" s="29">
        <v>44524</v>
      </c>
      <c r="C382" s="30" t="s">
        <v>21</v>
      </c>
      <c r="D382" s="30" t="s">
        <v>23</v>
      </c>
      <c r="E382" s="30"/>
      <c r="F382" s="30" t="s">
        <v>1646</v>
      </c>
      <c r="G382" s="31">
        <v>10</v>
      </c>
      <c r="H382" s="31"/>
      <c r="I382" s="30"/>
      <c r="J382" s="30" t="s">
        <v>138</v>
      </c>
      <c r="K382" s="30"/>
      <c r="L382" s="30"/>
      <c r="M382" s="30" t="s">
        <v>173</v>
      </c>
      <c r="N382" s="30" t="s">
        <v>879</v>
      </c>
      <c r="O382" s="30" t="s">
        <v>880</v>
      </c>
      <c r="P382" s="47">
        <v>232.4</v>
      </c>
      <c r="Q382" s="47">
        <v>17.2</v>
      </c>
      <c r="R382" s="47">
        <v>0</v>
      </c>
      <c r="S382" s="48">
        <v>17.2</v>
      </c>
      <c r="T382" s="53">
        <v>103</v>
      </c>
      <c r="U382" s="92">
        <v>117</v>
      </c>
      <c r="V382" s="19">
        <v>445.27231725011501</v>
      </c>
      <c r="W382" s="53" t="s">
        <v>122</v>
      </c>
      <c r="X382" s="19">
        <v>11577.080248503</v>
      </c>
      <c r="Y382" s="53" t="s">
        <v>122</v>
      </c>
      <c r="Z382" s="19">
        <v>18377.592747696704</v>
      </c>
      <c r="AA382" s="19">
        <v>21835.304126999999</v>
      </c>
    </row>
    <row r="383" spans="1:27" x14ac:dyDescent="0.35">
      <c r="A383" s="28" t="s">
        <v>34</v>
      </c>
      <c r="B383" s="29">
        <v>44526</v>
      </c>
      <c r="C383" s="30" t="s">
        <v>21</v>
      </c>
      <c r="D383" s="30" t="s">
        <v>22</v>
      </c>
      <c r="E383" s="30"/>
      <c r="F383" s="30" t="s">
        <v>1647</v>
      </c>
      <c r="G383" s="31">
        <v>35</v>
      </c>
      <c r="H383" s="31"/>
      <c r="I383" s="30"/>
      <c r="J383" s="30" t="s">
        <v>135</v>
      </c>
      <c r="K383" s="30"/>
      <c r="L383" s="30"/>
      <c r="M383" s="30" t="s">
        <v>173</v>
      </c>
      <c r="N383" s="30" t="s">
        <v>881</v>
      </c>
      <c r="O383" s="30" t="s">
        <v>882</v>
      </c>
      <c r="P383" s="47">
        <v>62.4</v>
      </c>
      <c r="Q383" s="47">
        <v>9.1</v>
      </c>
      <c r="R383" s="47">
        <v>0</v>
      </c>
      <c r="S383" s="48">
        <v>9.1</v>
      </c>
      <c r="T383" s="53">
        <v>23</v>
      </c>
      <c r="U383" s="53" t="s">
        <v>122</v>
      </c>
      <c r="V383" s="19">
        <v>242.77172974999999</v>
      </c>
      <c r="W383" s="53" t="s">
        <v>122</v>
      </c>
      <c r="X383" s="19">
        <v>5826.521514</v>
      </c>
      <c r="Y383" s="53" t="s">
        <v>122</v>
      </c>
      <c r="Z383" s="19">
        <v>14960</v>
      </c>
      <c r="AA383" s="19">
        <v>12870</v>
      </c>
    </row>
    <row r="384" spans="1:27" x14ac:dyDescent="0.35">
      <c r="A384" s="28" t="s">
        <v>34</v>
      </c>
      <c r="B384" s="29">
        <v>44526</v>
      </c>
      <c r="C384" s="30" t="s">
        <v>21</v>
      </c>
      <c r="D384" s="30" t="s">
        <v>23</v>
      </c>
      <c r="E384" s="30"/>
      <c r="F384" s="30" t="s">
        <v>87</v>
      </c>
      <c r="G384" s="31">
        <v>50</v>
      </c>
      <c r="H384" s="31"/>
      <c r="I384" s="30"/>
      <c r="J384" s="30" t="s">
        <v>136</v>
      </c>
      <c r="K384" s="30"/>
      <c r="L384" s="30"/>
      <c r="M384" s="30" t="s">
        <v>173</v>
      </c>
      <c r="N384" s="30" t="s">
        <v>883</v>
      </c>
      <c r="O384" s="30" t="s">
        <v>884</v>
      </c>
      <c r="P384" s="47">
        <v>10.7</v>
      </c>
      <c r="Q384" s="47">
        <v>3.9</v>
      </c>
      <c r="R384" s="47">
        <v>0.7</v>
      </c>
      <c r="S384" s="48">
        <v>4.5999999999999996</v>
      </c>
      <c r="T384" s="53">
        <v>34</v>
      </c>
      <c r="U384" s="92">
        <v>55</v>
      </c>
      <c r="V384" s="19">
        <v>85.161183984791705</v>
      </c>
      <c r="W384" s="19">
        <v>10.257545747246901</v>
      </c>
      <c r="X384" s="19">
        <v>2043.868415635</v>
      </c>
      <c r="Y384" s="19">
        <v>2492.5836165810001</v>
      </c>
      <c r="Z384" s="19">
        <v>13874.832593787816</v>
      </c>
      <c r="AA384" s="19">
        <v>20330.609965019998</v>
      </c>
    </row>
    <row r="385" spans="1:27" x14ac:dyDescent="0.35">
      <c r="A385" s="28" t="s">
        <v>34</v>
      </c>
      <c r="B385" s="29">
        <v>44531</v>
      </c>
      <c r="C385" s="30" t="s">
        <v>21</v>
      </c>
      <c r="D385" s="30" t="s">
        <v>23</v>
      </c>
      <c r="E385" s="30"/>
      <c r="F385" s="30" t="s">
        <v>88</v>
      </c>
      <c r="G385" s="31">
        <v>50</v>
      </c>
      <c r="H385" s="31"/>
      <c r="I385" s="30"/>
      <c r="J385" s="30" t="s">
        <v>136</v>
      </c>
      <c r="K385" s="30"/>
      <c r="L385" s="30"/>
      <c r="M385" s="30" t="s">
        <v>173</v>
      </c>
      <c r="N385" s="30" t="s">
        <v>885</v>
      </c>
      <c r="O385" s="30" t="s">
        <v>886</v>
      </c>
      <c r="P385" s="47">
        <v>44.9</v>
      </c>
      <c r="Q385" s="47">
        <v>8</v>
      </c>
      <c r="R385" s="47">
        <v>0</v>
      </c>
      <c r="S385" s="48">
        <v>8</v>
      </c>
      <c r="T385" s="53">
        <v>144</v>
      </c>
      <c r="U385" s="92">
        <v>144</v>
      </c>
      <c r="V385" s="19">
        <v>355.47642565000001</v>
      </c>
      <c r="W385" s="19">
        <v>23.540952392857101</v>
      </c>
      <c r="X385" s="19">
        <v>7109.5285130000002</v>
      </c>
      <c r="Y385" s="19">
        <v>5932.3200029999998</v>
      </c>
      <c r="Z385" s="19">
        <v>24693.106</v>
      </c>
      <c r="AA385" s="19">
        <v>24693.106</v>
      </c>
    </row>
    <row r="386" spans="1:27" x14ac:dyDescent="0.35">
      <c r="A386" s="28" t="s">
        <v>34</v>
      </c>
      <c r="B386" s="29">
        <v>44531</v>
      </c>
      <c r="C386" s="30" t="s">
        <v>21</v>
      </c>
      <c r="D386" s="30" t="s">
        <v>23</v>
      </c>
      <c r="E386" s="30"/>
      <c r="F386" s="30" t="s">
        <v>89</v>
      </c>
      <c r="G386" s="31">
        <v>10</v>
      </c>
      <c r="H386" s="31"/>
      <c r="I386" s="30"/>
      <c r="J386" s="30" t="s">
        <v>138</v>
      </c>
      <c r="K386" s="30"/>
      <c r="L386" s="30"/>
      <c r="M386" s="30" t="s">
        <v>173</v>
      </c>
      <c r="N386" s="30" t="s">
        <v>887</v>
      </c>
      <c r="O386" s="30" t="s">
        <v>888</v>
      </c>
      <c r="P386" s="47">
        <v>61.6</v>
      </c>
      <c r="Q386" s="47">
        <v>9.3000000000000007</v>
      </c>
      <c r="R386" s="47">
        <v>1.9</v>
      </c>
      <c r="S386" s="48">
        <v>11.1</v>
      </c>
      <c r="T386" s="53">
        <v>45</v>
      </c>
      <c r="U386" s="92">
        <v>79</v>
      </c>
      <c r="V386" s="19">
        <v>108.022795722571</v>
      </c>
      <c r="W386" s="19">
        <v>13.174038650457</v>
      </c>
      <c r="X386" s="19">
        <v>2268.4787101739998</v>
      </c>
      <c r="Y386" s="19">
        <v>2911.4625417510001</v>
      </c>
      <c r="Z386" s="19">
        <v>4638.9673255344896</v>
      </c>
      <c r="AA386" s="19">
        <v>5923.2419199999995</v>
      </c>
    </row>
    <row r="387" spans="1:27" x14ac:dyDescent="0.35">
      <c r="A387" s="28" t="s">
        <v>34</v>
      </c>
      <c r="B387" s="29">
        <v>44532</v>
      </c>
      <c r="C387" s="30" t="s">
        <v>21</v>
      </c>
      <c r="D387" s="30" t="s">
        <v>22</v>
      </c>
      <c r="E387" s="30"/>
      <c r="F387" s="30" t="s">
        <v>1648</v>
      </c>
      <c r="G387" s="31">
        <v>35</v>
      </c>
      <c r="H387" s="31"/>
      <c r="I387" s="30"/>
      <c r="J387" s="30" t="s">
        <v>135</v>
      </c>
      <c r="K387" s="30"/>
      <c r="L387" s="30"/>
      <c r="M387" s="30" t="s">
        <v>173</v>
      </c>
      <c r="N387" s="30" t="s">
        <v>889</v>
      </c>
      <c r="O387" s="30" t="s">
        <v>890</v>
      </c>
      <c r="P387" s="47">
        <v>431.5</v>
      </c>
      <c r="Q387" s="47">
        <v>73</v>
      </c>
      <c r="R387" s="47">
        <v>0</v>
      </c>
      <c r="S387" s="48">
        <v>73</v>
      </c>
      <c r="T387" s="53">
        <v>55</v>
      </c>
      <c r="U387" s="92">
        <v>59</v>
      </c>
      <c r="V387" s="19">
        <v>1559.6373696850999</v>
      </c>
      <c r="W387" s="19">
        <v>233.201161765846</v>
      </c>
      <c r="X387" s="19">
        <v>31192.747393702</v>
      </c>
      <c r="Y387" s="19">
        <v>58999.893926758996</v>
      </c>
      <c r="Z387" s="19">
        <v>33265.99990146327</v>
      </c>
      <c r="AA387" s="19">
        <v>43816.663799999995</v>
      </c>
    </row>
    <row r="388" spans="1:27" x14ac:dyDescent="0.35">
      <c r="A388" s="28" t="s">
        <v>34</v>
      </c>
      <c r="B388" s="29">
        <v>44533</v>
      </c>
      <c r="C388" s="30" t="s">
        <v>21</v>
      </c>
      <c r="D388" s="30" t="s">
        <v>22</v>
      </c>
      <c r="E388" s="30"/>
      <c r="F388" s="30" t="s">
        <v>1649</v>
      </c>
      <c r="G388" s="31">
        <v>35</v>
      </c>
      <c r="H388" s="31"/>
      <c r="I388" s="30"/>
      <c r="J388" s="30" t="s">
        <v>135</v>
      </c>
      <c r="K388" s="30"/>
      <c r="L388" s="30"/>
      <c r="M388" s="30" t="s">
        <v>173</v>
      </c>
      <c r="N388" s="30" t="s">
        <v>891</v>
      </c>
      <c r="O388" s="30" t="s">
        <v>892</v>
      </c>
      <c r="P388" s="47">
        <v>310.8</v>
      </c>
      <c r="Q388" s="47">
        <v>97.2</v>
      </c>
      <c r="R388" s="47">
        <v>0</v>
      </c>
      <c r="S388" s="48">
        <v>97.2</v>
      </c>
      <c r="T388" s="53">
        <v>54</v>
      </c>
      <c r="U388" s="92">
        <v>68</v>
      </c>
      <c r="V388" s="19">
        <v>1268.9960393700499</v>
      </c>
      <c r="W388" s="19">
        <v>71.309684512968389</v>
      </c>
      <c r="X388" s="19">
        <v>24110.924748031</v>
      </c>
      <c r="Y388" s="19">
        <v>18041.350181781003</v>
      </c>
      <c r="Z388" s="19">
        <v>32260.925259890624</v>
      </c>
      <c r="AA388" s="19">
        <v>47087.487693999996</v>
      </c>
    </row>
    <row r="389" spans="1:27" x14ac:dyDescent="0.35">
      <c r="A389" s="28" t="s">
        <v>34</v>
      </c>
      <c r="B389" s="29">
        <v>44533</v>
      </c>
      <c r="C389" s="30" t="s">
        <v>21</v>
      </c>
      <c r="D389" s="30" t="s">
        <v>23</v>
      </c>
      <c r="E389" s="30"/>
      <c r="F389" s="30" t="s">
        <v>90</v>
      </c>
      <c r="G389" s="31">
        <v>10</v>
      </c>
      <c r="H389" s="31"/>
      <c r="I389" s="30"/>
      <c r="J389" s="30" t="s">
        <v>138</v>
      </c>
      <c r="K389" s="30"/>
      <c r="L389" s="30"/>
      <c r="M389" s="30" t="s">
        <v>173</v>
      </c>
      <c r="N389" s="30" t="s">
        <v>893</v>
      </c>
      <c r="O389" s="30" t="s">
        <v>894</v>
      </c>
      <c r="P389" s="47">
        <v>69.3</v>
      </c>
      <c r="Q389" s="47">
        <v>22.5</v>
      </c>
      <c r="R389" s="47">
        <v>3</v>
      </c>
      <c r="S389" s="48">
        <v>25.5</v>
      </c>
      <c r="T389" s="53">
        <v>191</v>
      </c>
      <c r="U389" s="92">
        <v>193</v>
      </c>
      <c r="V389" s="19">
        <v>779.837065861111</v>
      </c>
      <c r="W389" s="19">
        <v>13.569852280487799</v>
      </c>
      <c r="X389" s="19">
        <v>14037.0671855</v>
      </c>
      <c r="Y389" s="19">
        <v>3338.183661</v>
      </c>
      <c r="Z389" s="19">
        <v>22361.771000000001</v>
      </c>
      <c r="AA389" s="19">
        <v>25470.071999999996</v>
      </c>
    </row>
    <row r="390" spans="1:27" x14ac:dyDescent="0.35">
      <c r="A390" s="28" t="s">
        <v>34</v>
      </c>
      <c r="B390" s="29">
        <v>44537</v>
      </c>
      <c r="C390" s="30" t="s">
        <v>21</v>
      </c>
      <c r="D390" s="30" t="s">
        <v>23</v>
      </c>
      <c r="E390" s="30"/>
      <c r="F390" s="30" t="s">
        <v>1650</v>
      </c>
      <c r="G390" s="31">
        <v>10</v>
      </c>
      <c r="H390" s="31"/>
      <c r="I390" s="30"/>
      <c r="J390" s="30" t="s">
        <v>138</v>
      </c>
      <c r="K390" s="30"/>
      <c r="L390" s="30"/>
      <c r="M390" s="30" t="s">
        <v>173</v>
      </c>
      <c r="N390" s="30" t="s">
        <v>895</v>
      </c>
      <c r="O390" s="30" t="s">
        <v>896</v>
      </c>
      <c r="P390" s="47">
        <v>77.5</v>
      </c>
      <c r="Q390" s="47">
        <v>7.3</v>
      </c>
      <c r="R390" s="47">
        <v>10.4</v>
      </c>
      <c r="S390" s="48">
        <v>17.7</v>
      </c>
      <c r="T390" s="53">
        <v>96</v>
      </c>
      <c r="U390" s="92">
        <v>104</v>
      </c>
      <c r="V390" s="19">
        <v>219.74418752176501</v>
      </c>
      <c r="W390" s="19">
        <v>11.401825045554201</v>
      </c>
      <c r="X390" s="19">
        <v>3735.6511878699998</v>
      </c>
      <c r="Y390" s="19">
        <v>2839.0544363429999</v>
      </c>
      <c r="Z390" s="19">
        <v>68803.346800019703</v>
      </c>
      <c r="AA390" s="19">
        <v>82538.358122622987</v>
      </c>
    </row>
    <row r="391" spans="1:27" x14ac:dyDescent="0.35">
      <c r="A391" s="28" t="s">
        <v>34</v>
      </c>
      <c r="B391" s="29">
        <v>44538</v>
      </c>
      <c r="C391" s="30" t="s">
        <v>21</v>
      </c>
      <c r="D391" s="30" t="s">
        <v>23</v>
      </c>
      <c r="E391" s="30"/>
      <c r="F391" s="30" t="s">
        <v>1651</v>
      </c>
      <c r="G391" s="31">
        <v>10</v>
      </c>
      <c r="H391" s="31"/>
      <c r="I391" s="30"/>
      <c r="J391" s="30" t="s">
        <v>138</v>
      </c>
      <c r="K391" s="30"/>
      <c r="L391" s="30"/>
      <c r="M391" s="30" t="s">
        <v>173</v>
      </c>
      <c r="N391" s="30" t="s">
        <v>897</v>
      </c>
      <c r="O391" s="30" t="s">
        <v>898</v>
      </c>
      <c r="P391" s="47">
        <v>116.1</v>
      </c>
      <c r="Q391" s="47">
        <v>9.8000000000000007</v>
      </c>
      <c r="R391" s="47">
        <v>12.3</v>
      </c>
      <c r="S391" s="48">
        <v>22.1</v>
      </c>
      <c r="T391" s="53">
        <v>91</v>
      </c>
      <c r="U391" s="92">
        <v>559</v>
      </c>
      <c r="V391" s="19">
        <v>172.80472720256199</v>
      </c>
      <c r="W391" s="53" t="s">
        <v>122</v>
      </c>
      <c r="X391" s="19">
        <v>2764.8756352410001</v>
      </c>
      <c r="Y391" s="53" t="s">
        <v>122</v>
      </c>
      <c r="Z391" s="19">
        <v>9485.6382716657627</v>
      </c>
      <c r="AA391" s="19">
        <v>0</v>
      </c>
    </row>
    <row r="392" spans="1:27" x14ac:dyDescent="0.35">
      <c r="A392" s="28" t="s">
        <v>34</v>
      </c>
      <c r="B392" s="29">
        <v>44538</v>
      </c>
      <c r="C392" s="30" t="s">
        <v>21</v>
      </c>
      <c r="D392" s="30" t="s">
        <v>23</v>
      </c>
      <c r="E392" s="30"/>
      <c r="F392" s="30" t="s">
        <v>91</v>
      </c>
      <c r="G392" s="31">
        <v>65</v>
      </c>
      <c r="H392" s="31"/>
      <c r="I392" s="30"/>
      <c r="J392" s="30" t="s">
        <v>150</v>
      </c>
      <c r="K392" s="30"/>
      <c r="L392" s="30"/>
      <c r="M392" s="30" t="s">
        <v>173</v>
      </c>
      <c r="N392" s="30" t="s">
        <v>899</v>
      </c>
      <c r="O392" s="30" t="s">
        <v>900</v>
      </c>
      <c r="P392" s="47">
        <v>132.80000000000001</v>
      </c>
      <c r="Q392" s="47">
        <v>35.200000000000003</v>
      </c>
      <c r="R392" s="47">
        <v>0</v>
      </c>
      <c r="S392" s="48">
        <v>35.200000000000003</v>
      </c>
      <c r="T392" s="53">
        <v>290</v>
      </c>
      <c r="U392" s="92">
        <v>508</v>
      </c>
      <c r="V392" s="19">
        <v>1194.0558371874999</v>
      </c>
      <c r="W392" s="19">
        <v>55.683605818181803</v>
      </c>
      <c r="X392" s="19">
        <v>19104.893394999999</v>
      </c>
      <c r="Y392" s="19">
        <v>14087.952272</v>
      </c>
      <c r="Z392" s="19">
        <v>51517</v>
      </c>
      <c r="AA392" s="19">
        <v>127656</v>
      </c>
    </row>
    <row r="393" spans="1:27" x14ac:dyDescent="0.35">
      <c r="A393" s="28" t="s">
        <v>34</v>
      </c>
      <c r="B393" s="29">
        <v>44539</v>
      </c>
      <c r="C393" s="30" t="s">
        <v>21</v>
      </c>
      <c r="D393" s="30" t="s">
        <v>22</v>
      </c>
      <c r="E393" s="30"/>
      <c r="F393" s="30" t="s">
        <v>1652</v>
      </c>
      <c r="G393" s="31">
        <v>50</v>
      </c>
      <c r="H393" s="31"/>
      <c r="I393" s="30"/>
      <c r="J393" s="30" t="s">
        <v>136</v>
      </c>
      <c r="K393" s="30"/>
      <c r="L393" s="30"/>
      <c r="M393" s="30" t="s">
        <v>173</v>
      </c>
      <c r="N393" s="30" t="s">
        <v>901</v>
      </c>
      <c r="O393" s="30" t="s">
        <v>902</v>
      </c>
      <c r="P393" s="47">
        <v>588.1</v>
      </c>
      <c r="Q393" s="47">
        <v>89.7</v>
      </c>
      <c r="R393" s="47">
        <v>135.80000000000001</v>
      </c>
      <c r="S393" s="48">
        <v>225.5</v>
      </c>
      <c r="T393" s="53">
        <v>1373</v>
      </c>
      <c r="U393" s="92">
        <v>1632</v>
      </c>
      <c r="V393" s="19">
        <v>5899.7243860616009</v>
      </c>
      <c r="W393" s="19">
        <v>529.57402089814207</v>
      </c>
      <c r="X393" s="19">
        <v>88495.865790923999</v>
      </c>
      <c r="Y393" s="19">
        <v>133982.22728722999</v>
      </c>
      <c r="Z393" s="19">
        <v>197311.22519226608</v>
      </c>
      <c r="AA393" s="19">
        <v>219921.48879999999</v>
      </c>
    </row>
    <row r="394" spans="1:27" x14ac:dyDescent="0.35">
      <c r="A394" s="28" t="s">
        <v>34</v>
      </c>
      <c r="B394" s="29">
        <v>44539</v>
      </c>
      <c r="C394" s="30" t="s">
        <v>21</v>
      </c>
      <c r="D394" s="30" t="s">
        <v>23</v>
      </c>
      <c r="E394" s="30"/>
      <c r="F394" s="30" t="s">
        <v>92</v>
      </c>
      <c r="G394" s="31">
        <v>50</v>
      </c>
      <c r="H394" s="31"/>
      <c r="I394" s="30"/>
      <c r="J394" s="30" t="s">
        <v>136</v>
      </c>
      <c r="K394" s="30"/>
      <c r="L394" s="30"/>
      <c r="M394" s="30" t="s">
        <v>173</v>
      </c>
      <c r="N394" s="30" t="s">
        <v>903</v>
      </c>
      <c r="O394" s="30" t="s">
        <v>904</v>
      </c>
      <c r="P394" s="47">
        <v>127.6</v>
      </c>
      <c r="Q394" s="47">
        <v>34.5</v>
      </c>
      <c r="R394" s="47">
        <v>0</v>
      </c>
      <c r="S394" s="48">
        <v>34.5</v>
      </c>
      <c r="T394" s="53">
        <v>38</v>
      </c>
      <c r="U394" s="92">
        <v>61</v>
      </c>
      <c r="V394" s="19">
        <v>345.67071179999999</v>
      </c>
      <c r="W394" s="19">
        <v>46.1178625573123</v>
      </c>
      <c r="X394" s="19">
        <v>5185.0606770000004</v>
      </c>
      <c r="Y394" s="19">
        <v>11667.819227</v>
      </c>
      <c r="Z394" s="19">
        <v>1617.4759999999999</v>
      </c>
      <c r="AA394" s="19">
        <v>287.42500000000001</v>
      </c>
    </row>
    <row r="395" spans="1:27" x14ac:dyDescent="0.35">
      <c r="A395" s="28" t="s">
        <v>34</v>
      </c>
      <c r="B395" s="29">
        <v>44539</v>
      </c>
      <c r="C395" s="30" t="s">
        <v>21</v>
      </c>
      <c r="D395" s="30" t="s">
        <v>23</v>
      </c>
      <c r="E395" s="30"/>
      <c r="F395" s="30" t="s">
        <v>1653</v>
      </c>
      <c r="G395" s="31">
        <v>10</v>
      </c>
      <c r="H395" s="31"/>
      <c r="I395" s="30"/>
      <c r="J395" s="30" t="s">
        <v>138</v>
      </c>
      <c r="K395" s="30"/>
      <c r="L395" s="30"/>
      <c r="M395" s="30" t="s">
        <v>173</v>
      </c>
      <c r="N395" s="30" t="s">
        <v>905</v>
      </c>
      <c r="O395" s="30" t="s">
        <v>906</v>
      </c>
      <c r="P395" s="47">
        <v>10.9</v>
      </c>
      <c r="Q395" s="47">
        <v>2.4</v>
      </c>
      <c r="R395" s="47">
        <v>0</v>
      </c>
      <c r="S395" s="48">
        <v>2.4</v>
      </c>
      <c r="T395" s="53">
        <v>10</v>
      </c>
      <c r="U395" s="92">
        <v>13</v>
      </c>
      <c r="V395" s="19">
        <v>237.82484016960001</v>
      </c>
      <c r="W395" s="19">
        <v>68.815818658616593</v>
      </c>
      <c r="X395" s="19">
        <v>3567.3726025440001</v>
      </c>
      <c r="Y395" s="19">
        <v>17410.402120629999</v>
      </c>
      <c r="Z395" s="19">
        <v>400.84741587426709</v>
      </c>
      <c r="AA395" s="19">
        <v>362.73135599999995</v>
      </c>
    </row>
    <row r="396" spans="1:27" x14ac:dyDescent="0.35">
      <c r="A396" s="28" t="s">
        <v>34</v>
      </c>
      <c r="B396" s="29">
        <v>44540</v>
      </c>
      <c r="C396" s="30" t="s">
        <v>21</v>
      </c>
      <c r="D396" s="30" t="s">
        <v>23</v>
      </c>
      <c r="E396" s="30"/>
      <c r="F396" s="30" t="s">
        <v>93</v>
      </c>
      <c r="G396" s="31">
        <v>20</v>
      </c>
      <c r="H396" s="31"/>
      <c r="I396" s="30"/>
      <c r="J396" s="30" t="s">
        <v>152</v>
      </c>
      <c r="K396" s="30"/>
      <c r="L396" s="30"/>
      <c r="M396" s="30" t="s">
        <v>173</v>
      </c>
      <c r="N396" s="30" t="s">
        <v>907</v>
      </c>
      <c r="O396" s="30" t="s">
        <v>908</v>
      </c>
      <c r="P396" s="47">
        <v>131.4</v>
      </c>
      <c r="Q396" s="47">
        <v>27</v>
      </c>
      <c r="R396" s="47">
        <v>0</v>
      </c>
      <c r="S396" s="48">
        <v>27</v>
      </c>
      <c r="T396" s="53">
        <v>41</v>
      </c>
      <c r="U396" s="92">
        <v>78</v>
      </c>
      <c r="V396" s="19">
        <v>239.08550925</v>
      </c>
      <c r="W396" s="19">
        <v>18.781068884</v>
      </c>
      <c r="X396" s="19">
        <v>3347.1971294999998</v>
      </c>
      <c r="Y396" s="19">
        <v>4695.2672210000001</v>
      </c>
      <c r="Z396" s="19">
        <v>974</v>
      </c>
      <c r="AA396" s="19">
        <v>1868</v>
      </c>
    </row>
    <row r="397" spans="1:27" x14ac:dyDescent="0.35">
      <c r="A397" s="28" t="s">
        <v>34</v>
      </c>
      <c r="B397" s="29">
        <v>44540</v>
      </c>
      <c r="C397" s="30" t="s">
        <v>21</v>
      </c>
      <c r="D397" s="30" t="s">
        <v>23</v>
      </c>
      <c r="E397" s="30"/>
      <c r="F397" s="30" t="s">
        <v>1654</v>
      </c>
      <c r="G397" s="31">
        <v>20</v>
      </c>
      <c r="H397" s="31"/>
      <c r="I397" s="30"/>
      <c r="J397" s="30" t="s">
        <v>152</v>
      </c>
      <c r="K397" s="30"/>
      <c r="L397" s="30"/>
      <c r="M397" s="30" t="s">
        <v>173</v>
      </c>
      <c r="N397" s="30" t="s">
        <v>909</v>
      </c>
      <c r="O397" s="30" t="s">
        <v>910</v>
      </c>
      <c r="P397" s="47">
        <v>132</v>
      </c>
      <c r="Q397" s="47">
        <v>29.3</v>
      </c>
      <c r="R397" s="47">
        <v>4.2</v>
      </c>
      <c r="S397" s="48">
        <v>33.5</v>
      </c>
      <c r="T397" s="53">
        <v>91</v>
      </c>
      <c r="U397" s="92">
        <v>92</v>
      </c>
      <c r="V397" s="19">
        <v>505.18602278935703</v>
      </c>
      <c r="W397" s="19">
        <v>21.165842325382297</v>
      </c>
      <c r="X397" s="19">
        <v>7072.6043190509999</v>
      </c>
      <c r="Y397" s="19">
        <v>5037.4704734409997</v>
      </c>
      <c r="Z397" s="19">
        <v>9211.3120165541695</v>
      </c>
      <c r="AA397" s="19">
        <v>11289.701370999999</v>
      </c>
    </row>
    <row r="398" spans="1:27" x14ac:dyDescent="0.35">
      <c r="A398" s="28" t="s">
        <v>34</v>
      </c>
      <c r="B398" s="29">
        <v>44540</v>
      </c>
      <c r="C398" s="30" t="s">
        <v>21</v>
      </c>
      <c r="D398" s="30" t="s">
        <v>23</v>
      </c>
      <c r="E398" s="30"/>
      <c r="F398" s="30" t="s">
        <v>1655</v>
      </c>
      <c r="G398" s="31">
        <v>35</v>
      </c>
      <c r="H398" s="31"/>
      <c r="I398" s="30"/>
      <c r="J398" s="30" t="s">
        <v>135</v>
      </c>
      <c r="K398" s="30"/>
      <c r="L398" s="30"/>
      <c r="M398" s="30" t="s">
        <v>173</v>
      </c>
      <c r="N398" s="30" t="s">
        <v>911</v>
      </c>
      <c r="O398" s="30" t="s">
        <v>912</v>
      </c>
      <c r="P398" s="47">
        <v>138.30000000000001</v>
      </c>
      <c r="Q398" s="47">
        <v>42</v>
      </c>
      <c r="R398" s="47">
        <v>4.0999999999999996</v>
      </c>
      <c r="S398" s="48">
        <v>46.1</v>
      </c>
      <c r="T398" s="53">
        <v>19</v>
      </c>
      <c r="U398" s="92">
        <v>19</v>
      </c>
      <c r="V398" s="19">
        <v>317.75867905207099</v>
      </c>
      <c r="W398" s="19">
        <v>16.971107130357101</v>
      </c>
      <c r="X398" s="19">
        <v>4448.6215067290004</v>
      </c>
      <c r="Y398" s="19">
        <v>4276.7189968499997</v>
      </c>
      <c r="Z398" s="19">
        <v>17082.623047741046</v>
      </c>
      <c r="AA398" s="19">
        <v>18436.614754999999</v>
      </c>
    </row>
    <row r="399" spans="1:27" x14ac:dyDescent="0.35">
      <c r="A399" s="28" t="s">
        <v>34</v>
      </c>
      <c r="B399" s="29">
        <v>44544</v>
      </c>
      <c r="C399" s="30" t="s">
        <v>21</v>
      </c>
      <c r="D399" s="30" t="s">
        <v>23</v>
      </c>
      <c r="E399" s="30"/>
      <c r="F399" s="30" t="s">
        <v>1656</v>
      </c>
      <c r="G399" s="31">
        <v>45</v>
      </c>
      <c r="H399" s="31"/>
      <c r="I399" s="30"/>
      <c r="J399" s="30" t="s">
        <v>151</v>
      </c>
      <c r="K399" s="30"/>
      <c r="L399" s="30"/>
      <c r="M399" s="30" t="s">
        <v>173</v>
      </c>
      <c r="N399" s="30" t="s">
        <v>913</v>
      </c>
      <c r="O399" s="30" t="s">
        <v>914</v>
      </c>
      <c r="P399" s="47">
        <v>485.2</v>
      </c>
      <c r="Q399" s="47">
        <v>116.9</v>
      </c>
      <c r="R399" s="47">
        <v>0</v>
      </c>
      <c r="S399" s="48">
        <v>116.9</v>
      </c>
      <c r="T399" s="53">
        <v>240</v>
      </c>
      <c r="U399" s="92">
        <v>333</v>
      </c>
      <c r="V399" s="19">
        <v>1054.2655435555</v>
      </c>
      <c r="W399" s="19">
        <v>68.7274990158854</v>
      </c>
      <c r="X399" s="19">
        <v>12651.186522665999</v>
      </c>
      <c r="Y399" s="19">
        <v>17388.057251019</v>
      </c>
      <c r="Z399" s="19">
        <v>328225.84618416516</v>
      </c>
      <c r="AA399" s="19">
        <v>341063.77499999997</v>
      </c>
    </row>
    <row r="400" spans="1:27" x14ac:dyDescent="0.35">
      <c r="A400" s="28" t="s">
        <v>34</v>
      </c>
      <c r="B400" s="29">
        <v>44544</v>
      </c>
      <c r="C400" s="30" t="s">
        <v>21</v>
      </c>
      <c r="D400" s="30" t="s">
        <v>23</v>
      </c>
      <c r="E400" s="30"/>
      <c r="F400" s="30" t="s">
        <v>94</v>
      </c>
      <c r="G400" s="31">
        <v>50</v>
      </c>
      <c r="H400" s="31"/>
      <c r="I400" s="30"/>
      <c r="J400" s="30" t="s">
        <v>136</v>
      </c>
      <c r="K400" s="30"/>
      <c r="L400" s="30"/>
      <c r="M400" s="30" t="s">
        <v>173</v>
      </c>
      <c r="N400" s="30" t="s">
        <v>915</v>
      </c>
      <c r="O400" s="30" t="s">
        <v>916</v>
      </c>
      <c r="P400" s="47">
        <v>423.5</v>
      </c>
      <c r="Q400" s="47">
        <v>87</v>
      </c>
      <c r="R400" s="47">
        <v>0</v>
      </c>
      <c r="S400" s="48">
        <v>87</v>
      </c>
      <c r="T400" s="53">
        <v>86</v>
      </c>
      <c r="U400" s="92">
        <v>375</v>
      </c>
      <c r="V400" s="19">
        <v>4330.0915940833293</v>
      </c>
      <c r="W400" s="19">
        <v>1087.44093955929</v>
      </c>
      <c r="X400" s="19">
        <v>51961.099129000002</v>
      </c>
      <c r="Y400" s="19">
        <v>275122.55770850001</v>
      </c>
      <c r="Z400" s="19">
        <v>27363</v>
      </c>
      <c r="AA400" s="19">
        <v>103643.7</v>
      </c>
    </row>
    <row r="401" spans="1:27" x14ac:dyDescent="0.35">
      <c r="A401" s="28" t="s">
        <v>34</v>
      </c>
      <c r="B401" s="29">
        <v>44545</v>
      </c>
      <c r="C401" s="30" t="s">
        <v>21</v>
      </c>
      <c r="D401" s="30" t="s">
        <v>23</v>
      </c>
      <c r="E401" s="30"/>
      <c r="F401" s="30" t="s">
        <v>1657</v>
      </c>
      <c r="G401" s="31">
        <v>10</v>
      </c>
      <c r="H401" s="31"/>
      <c r="I401" s="30"/>
      <c r="J401" s="30" t="s">
        <v>138</v>
      </c>
      <c r="K401" s="30"/>
      <c r="L401" s="30"/>
      <c r="M401" s="30" t="s">
        <v>173</v>
      </c>
      <c r="N401" s="30" t="s">
        <v>917</v>
      </c>
      <c r="O401" s="30" t="s">
        <v>918</v>
      </c>
      <c r="P401" s="47">
        <v>14.7</v>
      </c>
      <c r="Q401" s="47">
        <v>3.9</v>
      </c>
      <c r="R401" s="47">
        <v>0</v>
      </c>
      <c r="S401" s="48">
        <v>3.9</v>
      </c>
      <c r="T401" s="53">
        <v>36</v>
      </c>
      <c r="U401" s="92">
        <v>40</v>
      </c>
      <c r="V401" s="19">
        <v>169.29167703309099</v>
      </c>
      <c r="W401" s="19">
        <v>14.053945080280601</v>
      </c>
      <c r="X401" s="19">
        <v>1862.208447364</v>
      </c>
      <c r="Y401" s="19">
        <v>3555.6481053109997</v>
      </c>
      <c r="Z401" s="19">
        <v>1980.8838744642064</v>
      </c>
      <c r="AA401" s="19">
        <v>1792.5242009999999</v>
      </c>
    </row>
    <row r="402" spans="1:27" x14ac:dyDescent="0.35">
      <c r="A402" s="28" t="s">
        <v>34</v>
      </c>
      <c r="B402" s="29">
        <v>44545</v>
      </c>
      <c r="C402" s="30" t="s">
        <v>21</v>
      </c>
      <c r="D402" s="30" t="s">
        <v>23</v>
      </c>
      <c r="E402" s="30"/>
      <c r="F402" s="30" t="s">
        <v>1658</v>
      </c>
      <c r="G402" s="31">
        <v>15</v>
      </c>
      <c r="H402" s="31"/>
      <c r="I402" s="30"/>
      <c r="J402" s="30" t="s">
        <v>153</v>
      </c>
      <c r="K402" s="30"/>
      <c r="L402" s="30"/>
      <c r="M402" s="30" t="s">
        <v>173</v>
      </c>
      <c r="N402" s="30" t="s">
        <v>919</v>
      </c>
      <c r="O402" s="30" t="s">
        <v>920</v>
      </c>
      <c r="P402" s="47">
        <v>67.2</v>
      </c>
      <c r="Q402" s="47">
        <v>2.5</v>
      </c>
      <c r="R402" s="47">
        <v>0</v>
      </c>
      <c r="S402" s="48">
        <v>2.5</v>
      </c>
      <c r="T402" s="53">
        <v>14</v>
      </c>
      <c r="U402" s="53" t="s">
        <v>122</v>
      </c>
      <c r="V402" s="19">
        <v>269.54642945454503</v>
      </c>
      <c r="W402" s="19">
        <v>11.4930685770751</v>
      </c>
      <c r="X402" s="19">
        <v>2965.0107239999998</v>
      </c>
      <c r="Y402" s="19">
        <v>2907.7463499999999</v>
      </c>
      <c r="Z402" s="19" t="s">
        <v>122</v>
      </c>
      <c r="AA402" s="19">
        <v>13830</v>
      </c>
    </row>
    <row r="403" spans="1:27" x14ac:dyDescent="0.35">
      <c r="A403" s="28" t="s">
        <v>34</v>
      </c>
      <c r="B403" s="29">
        <v>44546</v>
      </c>
      <c r="C403" s="30" t="s">
        <v>21</v>
      </c>
      <c r="D403" s="30" t="s">
        <v>23</v>
      </c>
      <c r="E403" s="30"/>
      <c r="F403" s="30" t="s">
        <v>1659</v>
      </c>
      <c r="G403" s="31">
        <v>30</v>
      </c>
      <c r="H403" s="31"/>
      <c r="I403" s="30"/>
      <c r="J403" s="30" t="s">
        <v>128</v>
      </c>
      <c r="K403" s="30"/>
      <c r="L403" s="30"/>
      <c r="M403" s="30" t="s">
        <v>173</v>
      </c>
      <c r="N403" s="30" t="s">
        <v>921</v>
      </c>
      <c r="O403" s="30" t="s">
        <v>922</v>
      </c>
      <c r="P403" s="47">
        <v>44.6</v>
      </c>
      <c r="Q403" s="47">
        <v>2.4</v>
      </c>
      <c r="R403" s="47">
        <v>0</v>
      </c>
      <c r="S403" s="48">
        <v>2.4</v>
      </c>
      <c r="T403" s="53">
        <v>9</v>
      </c>
      <c r="U403" s="92">
        <v>9</v>
      </c>
      <c r="V403" s="19">
        <v>349.35218659050003</v>
      </c>
      <c r="W403" s="19">
        <v>18.469621738266103</v>
      </c>
      <c r="X403" s="19">
        <v>3493.5218659049997</v>
      </c>
      <c r="Y403" s="19">
        <v>4580.4661910899995</v>
      </c>
      <c r="Z403" s="19">
        <v>11225.89545252993</v>
      </c>
      <c r="AA403" s="19">
        <v>10158.439641999999</v>
      </c>
    </row>
    <row r="404" spans="1:27" x14ac:dyDescent="0.35">
      <c r="A404" s="28" t="s">
        <v>34</v>
      </c>
      <c r="B404" s="29">
        <v>44546</v>
      </c>
      <c r="C404" s="30" t="s">
        <v>21</v>
      </c>
      <c r="D404" s="30" t="s">
        <v>23</v>
      </c>
      <c r="E404" s="30"/>
      <c r="F404" s="30" t="s">
        <v>1660</v>
      </c>
      <c r="G404" s="31">
        <v>30</v>
      </c>
      <c r="H404" s="31"/>
      <c r="I404" s="30"/>
      <c r="J404" s="30" t="s">
        <v>128</v>
      </c>
      <c r="K404" s="30"/>
      <c r="L404" s="30"/>
      <c r="M404" s="30" t="s">
        <v>173</v>
      </c>
      <c r="N404" s="30" t="s">
        <v>923</v>
      </c>
      <c r="O404" s="30" t="s">
        <v>924</v>
      </c>
      <c r="P404" s="47">
        <v>24.7</v>
      </c>
      <c r="Q404" s="47">
        <v>20.9</v>
      </c>
      <c r="R404" s="47">
        <v>0</v>
      </c>
      <c r="S404" s="48">
        <v>20.9</v>
      </c>
      <c r="T404" s="53">
        <v>4</v>
      </c>
      <c r="U404" s="92">
        <v>7</v>
      </c>
      <c r="V404" s="19">
        <v>152.87950943269999</v>
      </c>
      <c r="W404" s="19">
        <v>18.195126629426902</v>
      </c>
      <c r="X404" s="19">
        <v>1528.795094327</v>
      </c>
      <c r="Y404" s="19">
        <v>4603.3670372449997</v>
      </c>
      <c r="Z404" s="19">
        <v>-589.15110607478937</v>
      </c>
      <c r="AA404" s="19">
        <v>-533.12949300000002</v>
      </c>
    </row>
    <row r="405" spans="1:27" x14ac:dyDescent="0.35">
      <c r="A405" s="28" t="s">
        <v>34</v>
      </c>
      <c r="B405" s="29">
        <v>44547</v>
      </c>
      <c r="C405" s="30" t="s">
        <v>21</v>
      </c>
      <c r="D405" s="30" t="s">
        <v>23</v>
      </c>
      <c r="E405" s="30"/>
      <c r="F405" s="30" t="s">
        <v>1661</v>
      </c>
      <c r="G405" s="31">
        <v>50</v>
      </c>
      <c r="H405" s="31"/>
      <c r="I405" s="30"/>
      <c r="J405" s="30" t="s">
        <v>136</v>
      </c>
      <c r="K405" s="30"/>
      <c r="L405" s="30"/>
      <c r="M405" s="30" t="s">
        <v>173</v>
      </c>
      <c r="N405" s="30" t="s">
        <v>925</v>
      </c>
      <c r="O405" s="30" t="s">
        <v>926</v>
      </c>
      <c r="P405" s="47">
        <v>30.4</v>
      </c>
      <c r="Q405" s="47">
        <v>3.4</v>
      </c>
      <c r="R405" s="47">
        <v>0</v>
      </c>
      <c r="S405" s="48">
        <v>3.4</v>
      </c>
      <c r="T405" s="53">
        <v>57</v>
      </c>
      <c r="U405" s="92">
        <v>63</v>
      </c>
      <c r="V405" s="19">
        <v>481.80349144144401</v>
      </c>
      <c r="W405" s="19">
        <v>58.317338315948696</v>
      </c>
      <c r="X405" s="19">
        <v>4336.231422973</v>
      </c>
      <c r="Y405" s="19">
        <v>14754.286593934999</v>
      </c>
      <c r="Z405" s="19">
        <v>13178.590530620289</v>
      </c>
      <c r="AA405" s="19">
        <v>15010.268632943998</v>
      </c>
    </row>
    <row r="406" spans="1:27" x14ac:dyDescent="0.35">
      <c r="A406" s="28" t="s">
        <v>34</v>
      </c>
      <c r="B406" s="29">
        <v>44547</v>
      </c>
      <c r="C406" s="30" t="s">
        <v>21</v>
      </c>
      <c r="D406" s="30" t="s">
        <v>23</v>
      </c>
      <c r="E406" s="30"/>
      <c r="F406" s="30" t="s">
        <v>95</v>
      </c>
      <c r="G406" s="31">
        <v>50</v>
      </c>
      <c r="H406" s="31"/>
      <c r="I406" s="30"/>
      <c r="J406" s="30" t="s">
        <v>136</v>
      </c>
      <c r="K406" s="30"/>
      <c r="L406" s="30"/>
      <c r="M406" s="30" t="s">
        <v>173</v>
      </c>
      <c r="N406" s="30" t="s">
        <v>927</v>
      </c>
      <c r="O406" s="30" t="s">
        <v>928</v>
      </c>
      <c r="P406" s="47">
        <v>68.099999999999994</v>
      </c>
      <c r="Q406" s="47">
        <v>11</v>
      </c>
      <c r="R406" s="47">
        <v>9.1999999999999993</v>
      </c>
      <c r="S406" s="48">
        <v>20.2</v>
      </c>
      <c r="T406" s="53">
        <v>569</v>
      </c>
      <c r="U406" s="92">
        <v>1118</v>
      </c>
      <c r="V406" s="19">
        <v>1456.53578138889</v>
      </c>
      <c r="W406" s="19">
        <v>23.756650957831301</v>
      </c>
      <c r="X406" s="19">
        <v>13108.8220325</v>
      </c>
      <c r="Y406" s="19">
        <v>5915.4060884999999</v>
      </c>
      <c r="Z406" s="19">
        <v>41913.469999999994</v>
      </c>
      <c r="AA406" s="19">
        <v>52778.368999999999</v>
      </c>
    </row>
    <row r="407" spans="1:27" x14ac:dyDescent="0.35">
      <c r="A407" s="28" t="s">
        <v>34</v>
      </c>
      <c r="B407" s="29">
        <v>44551</v>
      </c>
      <c r="C407" s="30" t="s">
        <v>21</v>
      </c>
      <c r="D407" s="30" t="s">
        <v>23</v>
      </c>
      <c r="E407" s="30"/>
      <c r="F407" s="30" t="s">
        <v>1662</v>
      </c>
      <c r="G407" s="31">
        <v>30</v>
      </c>
      <c r="H407" s="31"/>
      <c r="I407" s="30"/>
      <c r="J407" s="30" t="s">
        <v>128</v>
      </c>
      <c r="K407" s="30"/>
      <c r="L407" s="30"/>
      <c r="M407" s="30" t="s">
        <v>173</v>
      </c>
      <c r="N407" s="30" t="s">
        <v>929</v>
      </c>
      <c r="O407" s="30" t="s">
        <v>930</v>
      </c>
      <c r="P407" s="47">
        <v>5.3</v>
      </c>
      <c r="Q407" s="47">
        <v>2.1</v>
      </c>
      <c r="R407" s="47">
        <v>0</v>
      </c>
      <c r="S407" s="48">
        <v>2.1</v>
      </c>
      <c r="T407" s="53">
        <v>36</v>
      </c>
      <c r="U407" s="92">
        <v>36</v>
      </c>
      <c r="V407" s="19">
        <v>90.942236642285707</v>
      </c>
      <c r="W407" s="19">
        <v>3.4861540632694101</v>
      </c>
      <c r="X407" s="19">
        <v>636.59565649600006</v>
      </c>
      <c r="Y407" s="19">
        <v>763.46773985599998</v>
      </c>
      <c r="Z407" s="19">
        <v>292.387</v>
      </c>
      <c r="AA407" s="19">
        <v>123.10360353199999</v>
      </c>
    </row>
    <row r="408" spans="1:27" x14ac:dyDescent="0.35">
      <c r="A408" s="28" t="s">
        <v>34</v>
      </c>
      <c r="B408" s="29">
        <v>44553</v>
      </c>
      <c r="C408" s="30" t="s">
        <v>21</v>
      </c>
      <c r="D408" s="30" t="s">
        <v>23</v>
      </c>
      <c r="E408" s="30"/>
      <c r="F408" s="30" t="s">
        <v>96</v>
      </c>
      <c r="G408" s="31">
        <v>65</v>
      </c>
      <c r="H408" s="31"/>
      <c r="I408" s="30"/>
      <c r="J408" s="30" t="s">
        <v>150</v>
      </c>
      <c r="K408" s="30"/>
      <c r="L408" s="30"/>
      <c r="M408" s="30" t="s">
        <v>173</v>
      </c>
      <c r="N408" s="30" t="s">
        <v>931</v>
      </c>
      <c r="O408" s="30" t="s">
        <v>932</v>
      </c>
      <c r="P408" s="47">
        <v>61</v>
      </c>
      <c r="Q408" s="47">
        <v>23.5</v>
      </c>
      <c r="R408" s="47">
        <v>0</v>
      </c>
      <c r="S408" s="48">
        <v>23.5</v>
      </c>
      <c r="T408" s="53">
        <v>43</v>
      </c>
      <c r="U408" s="92">
        <v>66</v>
      </c>
      <c r="V408" s="19">
        <v>378.74660103000002</v>
      </c>
      <c r="W408" s="53" t="s">
        <v>122</v>
      </c>
      <c r="X408" s="19">
        <v>1893.7330051500001</v>
      </c>
      <c r="Y408" s="53" t="s">
        <v>122</v>
      </c>
      <c r="Z408" s="19">
        <v>3840.5270942584375</v>
      </c>
      <c r="AA408" s="19">
        <v>3703.50218</v>
      </c>
    </row>
    <row r="409" spans="1:27" x14ac:dyDescent="0.35">
      <c r="A409" s="28" t="s">
        <v>34</v>
      </c>
      <c r="B409" s="29">
        <v>44559</v>
      </c>
      <c r="C409" s="30" t="s">
        <v>21</v>
      </c>
      <c r="D409" s="30" t="s">
        <v>23</v>
      </c>
      <c r="E409" s="30"/>
      <c r="F409" s="30" t="s">
        <v>97</v>
      </c>
      <c r="G409" s="31">
        <v>40</v>
      </c>
      <c r="H409" s="31"/>
      <c r="I409" s="30"/>
      <c r="J409" s="30" t="s">
        <v>140</v>
      </c>
      <c r="K409" s="30"/>
      <c r="L409" s="30"/>
      <c r="M409" s="30" t="s">
        <v>173</v>
      </c>
      <c r="N409" s="30" t="s">
        <v>933</v>
      </c>
      <c r="O409" s="30" t="s">
        <v>934</v>
      </c>
      <c r="P409" s="47">
        <v>6.9</v>
      </c>
      <c r="Q409" s="47">
        <v>0.5</v>
      </c>
      <c r="R409" s="47">
        <v>0</v>
      </c>
      <c r="S409" s="48">
        <v>0.5</v>
      </c>
      <c r="T409" s="53" t="s">
        <v>122</v>
      </c>
      <c r="U409" s="53" t="s">
        <v>122</v>
      </c>
      <c r="V409" s="19">
        <v>145.11310900000001</v>
      </c>
      <c r="W409" s="19">
        <v>2.3490751853754901</v>
      </c>
      <c r="X409" s="19">
        <v>290.22621800000002</v>
      </c>
      <c r="Y409" s="19">
        <v>594.31602190000001</v>
      </c>
      <c r="Z409" s="19">
        <v>40</v>
      </c>
      <c r="AA409" s="19" t="s">
        <v>122</v>
      </c>
    </row>
    <row r="410" spans="1:27" s="73" customFormat="1" x14ac:dyDescent="0.35">
      <c r="A410" s="28" t="s">
        <v>35</v>
      </c>
      <c r="B410" s="29">
        <v>44224</v>
      </c>
      <c r="C410" s="30" t="s">
        <v>21</v>
      </c>
      <c r="D410" s="30" t="s">
        <v>22</v>
      </c>
      <c r="E410" s="30"/>
      <c r="F410" s="30" t="s">
        <v>1663</v>
      </c>
      <c r="G410" s="31">
        <v>30</v>
      </c>
      <c r="H410" s="31">
        <v>40</v>
      </c>
      <c r="I410" s="30">
        <v>6199</v>
      </c>
      <c r="J410" s="30" t="s">
        <v>128</v>
      </c>
      <c r="K410" s="30" t="s">
        <v>163</v>
      </c>
      <c r="L410" s="30" t="s">
        <v>129</v>
      </c>
      <c r="M410" s="30" t="s">
        <v>173</v>
      </c>
      <c r="N410" s="30" t="s">
        <v>935</v>
      </c>
      <c r="O410" s="30" t="s">
        <v>936</v>
      </c>
      <c r="P410" s="47">
        <v>104.6</v>
      </c>
      <c r="Q410" s="47">
        <v>0</v>
      </c>
      <c r="R410" s="47">
        <v>1</v>
      </c>
      <c r="S410" s="48">
        <v>1</v>
      </c>
      <c r="T410" s="53">
        <v>109</v>
      </c>
      <c r="U410" s="53">
        <v>126</v>
      </c>
      <c r="V410" s="19">
        <v>58</v>
      </c>
      <c r="W410" s="19">
        <v>79</v>
      </c>
      <c r="X410" s="19">
        <v>13473</v>
      </c>
      <c r="Y410" s="19">
        <v>18465</v>
      </c>
      <c r="Z410" s="19">
        <v>20618</v>
      </c>
      <c r="AA410" s="19">
        <v>32967</v>
      </c>
    </row>
    <row r="411" spans="1:27" s="73" customFormat="1" x14ac:dyDescent="0.35">
      <c r="A411" s="61" t="s">
        <v>35</v>
      </c>
      <c r="B411" s="62">
        <v>44508</v>
      </c>
      <c r="C411" s="63" t="s">
        <v>21</v>
      </c>
      <c r="D411" s="63" t="s">
        <v>23</v>
      </c>
      <c r="E411" s="63"/>
      <c r="F411" s="63" t="s">
        <v>1685</v>
      </c>
      <c r="G411" s="64">
        <v>40</v>
      </c>
      <c r="H411" s="78"/>
      <c r="I411" s="78"/>
      <c r="J411" s="78" t="s">
        <v>140</v>
      </c>
      <c r="K411" s="30"/>
      <c r="L411" s="63"/>
      <c r="M411" s="63" t="s">
        <v>173</v>
      </c>
      <c r="N411" s="78" t="s">
        <v>1690</v>
      </c>
      <c r="O411" s="78" t="s">
        <v>1686</v>
      </c>
      <c r="P411" s="79">
        <v>24.3</v>
      </c>
      <c r="Q411" s="79">
        <v>1.93</v>
      </c>
      <c r="R411" s="79">
        <v>0</v>
      </c>
      <c r="S411" s="80">
        <v>1.9</v>
      </c>
      <c r="T411" s="66">
        <v>85</v>
      </c>
      <c r="U411" s="66">
        <v>96</v>
      </c>
      <c r="V411" s="75">
        <v>21</v>
      </c>
      <c r="W411" s="75">
        <v>1</v>
      </c>
      <c r="X411" s="75">
        <v>780</v>
      </c>
      <c r="Y411" s="75">
        <v>285</v>
      </c>
      <c r="Z411" s="75">
        <v>12665</v>
      </c>
      <c r="AA411" s="19">
        <v>15157</v>
      </c>
    </row>
    <row r="412" spans="1:27" x14ac:dyDescent="0.35">
      <c r="A412" s="28" t="s">
        <v>1328</v>
      </c>
      <c r="B412" s="29">
        <v>44315</v>
      </c>
      <c r="C412" s="30" t="s">
        <v>21</v>
      </c>
      <c r="D412" s="30" t="s">
        <v>22</v>
      </c>
      <c r="E412" s="30"/>
      <c r="F412" s="30" t="s">
        <v>1664</v>
      </c>
      <c r="G412" s="31">
        <v>20</v>
      </c>
      <c r="H412" s="31"/>
      <c r="I412" s="30"/>
      <c r="J412" s="39" t="s">
        <v>152</v>
      </c>
      <c r="K412" s="30"/>
      <c r="L412" s="30"/>
      <c r="M412" s="30" t="s">
        <v>173</v>
      </c>
      <c r="N412" s="30" t="s">
        <v>1004</v>
      </c>
      <c r="O412" s="30" t="s">
        <v>1005</v>
      </c>
      <c r="P412" s="56">
        <v>2347.4943614327499</v>
      </c>
      <c r="Q412" s="56">
        <v>181.24744799999999</v>
      </c>
      <c r="R412" s="56">
        <v>587.24178951918304</v>
      </c>
      <c r="S412" s="60">
        <v>768.48923751918301</v>
      </c>
      <c r="T412" s="53">
        <v>1041</v>
      </c>
      <c r="U412" s="53">
        <v>1219</v>
      </c>
      <c r="V412" s="19">
        <v>7047.7333014780343</v>
      </c>
      <c r="W412" s="19">
        <v>2814.0030893205435</v>
      </c>
      <c r="X412" s="19">
        <v>1219257.8611556999</v>
      </c>
      <c r="Y412" s="19">
        <v>714756.78468741802</v>
      </c>
      <c r="Z412" s="19">
        <v>282126</v>
      </c>
      <c r="AA412" s="19">
        <v>280977.98867299798</v>
      </c>
    </row>
    <row r="413" spans="1:27" x14ac:dyDescent="0.35">
      <c r="A413" s="28" t="s">
        <v>1328</v>
      </c>
      <c r="B413" s="29">
        <v>44328</v>
      </c>
      <c r="C413" s="30" t="s">
        <v>21</v>
      </c>
      <c r="D413" s="30" t="s">
        <v>22</v>
      </c>
      <c r="E413" s="30"/>
      <c r="F413" s="30" t="s">
        <v>1665</v>
      </c>
      <c r="G413" s="31">
        <v>50</v>
      </c>
      <c r="H413" s="31"/>
      <c r="I413" s="30"/>
      <c r="J413" s="39" t="s">
        <v>136</v>
      </c>
      <c r="K413" s="30"/>
      <c r="L413" s="30"/>
      <c r="M413" s="30" t="s">
        <v>173</v>
      </c>
      <c r="N413" s="30" t="s">
        <v>1006</v>
      </c>
      <c r="O413" s="30" t="s">
        <v>1007</v>
      </c>
      <c r="P413" s="56">
        <v>1500</v>
      </c>
      <c r="Q413" s="56">
        <v>401</v>
      </c>
      <c r="R413" s="56">
        <v>60</v>
      </c>
      <c r="S413" s="60">
        <v>461</v>
      </c>
      <c r="T413" s="53">
        <v>5554</v>
      </c>
      <c r="U413" s="53">
        <v>6708</v>
      </c>
      <c r="V413" s="19">
        <v>2283.5471436695489</v>
      </c>
      <c r="W413" s="19">
        <v>1017.4298828177323</v>
      </c>
      <c r="X413" s="19">
        <v>374501.73156180599</v>
      </c>
      <c r="Y413" s="19">
        <v>258427.19023570401</v>
      </c>
      <c r="Z413" s="19">
        <v>790100</v>
      </c>
      <c r="AA413" s="19">
        <v>1306133.9473461201</v>
      </c>
    </row>
    <row r="414" spans="1:27" x14ac:dyDescent="0.35">
      <c r="A414" s="28" t="s">
        <v>1328</v>
      </c>
      <c r="B414" s="29">
        <v>44469</v>
      </c>
      <c r="C414" s="30" t="s">
        <v>21</v>
      </c>
      <c r="D414" s="30" t="s">
        <v>22</v>
      </c>
      <c r="E414" s="30"/>
      <c r="F414" s="30" t="s">
        <v>1666</v>
      </c>
      <c r="G414" s="31"/>
      <c r="H414" s="31"/>
      <c r="I414" s="30"/>
      <c r="J414" s="30"/>
      <c r="K414" s="30"/>
      <c r="L414" s="30"/>
      <c r="M414" s="30" t="s">
        <v>173</v>
      </c>
      <c r="N414" s="30" t="s">
        <v>1008</v>
      </c>
      <c r="O414" s="30" t="s">
        <v>1009</v>
      </c>
      <c r="P414" s="47">
        <v>1661.8805002315889</v>
      </c>
      <c r="Q414" s="47">
        <v>291.80176007410842</v>
      </c>
      <c r="R414" s="47">
        <v>0</v>
      </c>
      <c r="S414" s="48">
        <v>291.8</v>
      </c>
      <c r="T414" s="53">
        <v>2036</v>
      </c>
      <c r="U414" s="53">
        <v>2067</v>
      </c>
      <c r="V414" s="19">
        <v>5068.1569936232763</v>
      </c>
      <c r="W414" s="19">
        <v>1466.1753552430789</v>
      </c>
      <c r="X414" s="19">
        <v>329430.20458551298</v>
      </c>
      <c r="Y414" s="19">
        <v>372408.54023174202</v>
      </c>
      <c r="Z414" s="19">
        <v>441914.14149999997</v>
      </c>
      <c r="AA414" s="19">
        <v>475318.05714368803</v>
      </c>
    </row>
    <row r="415" spans="1:27" x14ac:dyDescent="0.35">
      <c r="A415" s="28" t="s">
        <v>1328</v>
      </c>
      <c r="B415" s="29">
        <v>44497</v>
      </c>
      <c r="C415" s="30" t="s">
        <v>21</v>
      </c>
      <c r="D415" s="30" t="s">
        <v>22</v>
      </c>
      <c r="E415" s="30"/>
      <c r="F415" s="30" t="s">
        <v>1667</v>
      </c>
      <c r="G415" s="31"/>
      <c r="H415" s="31"/>
      <c r="I415" s="30"/>
      <c r="J415" s="30"/>
      <c r="K415" s="30"/>
      <c r="L415" s="30"/>
      <c r="M415" s="30" t="s">
        <v>173</v>
      </c>
      <c r="N415" s="30" t="s">
        <v>1010</v>
      </c>
      <c r="O415" s="30" t="s">
        <v>1011</v>
      </c>
      <c r="P415" s="47">
        <v>1587.1972967899383</v>
      </c>
      <c r="Q415" s="47">
        <v>87.761100056316877</v>
      </c>
      <c r="R415" s="47">
        <v>165.66484325136102</v>
      </c>
      <c r="S415" s="48">
        <v>253.4259433076779</v>
      </c>
      <c r="T415" s="53">
        <v>1007</v>
      </c>
      <c r="U415" s="53">
        <v>1007</v>
      </c>
      <c r="V415" s="19">
        <v>8464.9386605224881</v>
      </c>
      <c r="W415" s="19">
        <v>1389.5083894893503</v>
      </c>
      <c r="X415" s="19">
        <v>380922.23972351197</v>
      </c>
      <c r="Y415" s="19">
        <v>352935.13093029498</v>
      </c>
      <c r="Z415" s="19">
        <v>226416.97649999999</v>
      </c>
      <c r="AA415" s="19">
        <v>275920.58796107804</v>
      </c>
    </row>
    <row r="416" spans="1:27" x14ac:dyDescent="0.35">
      <c r="A416" s="28" t="s">
        <v>1328</v>
      </c>
      <c r="B416" s="29">
        <v>44545</v>
      </c>
      <c r="C416" s="30" t="s">
        <v>21</v>
      </c>
      <c r="D416" s="30" t="s">
        <v>22</v>
      </c>
      <c r="E416" s="30"/>
      <c r="F416" s="30" t="s">
        <v>1668</v>
      </c>
      <c r="G416" s="31">
        <v>30</v>
      </c>
      <c r="H416" s="31"/>
      <c r="I416" s="30"/>
      <c r="J416" s="30" t="s">
        <v>172</v>
      </c>
      <c r="K416" s="30"/>
      <c r="L416" s="30"/>
      <c r="M416" s="30" t="s">
        <v>173</v>
      </c>
      <c r="N416" s="30" t="s">
        <v>1012</v>
      </c>
      <c r="O416" s="30" t="s">
        <v>1013</v>
      </c>
      <c r="P416" s="47">
        <v>211.2</v>
      </c>
      <c r="Q416" s="47">
        <v>192.2</v>
      </c>
      <c r="R416" s="47" t="s">
        <v>1014</v>
      </c>
      <c r="S416" s="48">
        <v>192.2</v>
      </c>
      <c r="T416" s="53">
        <v>2</v>
      </c>
      <c r="U416" s="53">
        <v>2</v>
      </c>
      <c r="V416" s="19">
        <v>354.27630441530602</v>
      </c>
      <c r="W416" s="19">
        <v>79.721139512566012</v>
      </c>
      <c r="X416" s="19">
        <v>3542.76304415306</v>
      </c>
      <c r="Y416" s="19">
        <v>15944.227902513201</v>
      </c>
      <c r="Z416" s="19">
        <v>0</v>
      </c>
      <c r="AA416" s="19" t="s">
        <v>1332</v>
      </c>
    </row>
    <row r="417" spans="1:27" s="73" customFormat="1" x14ac:dyDescent="0.35">
      <c r="A417" s="28" t="s">
        <v>36</v>
      </c>
      <c r="B417" s="29">
        <v>44204</v>
      </c>
      <c r="C417" s="30" t="s">
        <v>21</v>
      </c>
      <c r="D417" s="30" t="s">
        <v>22</v>
      </c>
      <c r="E417" s="30"/>
      <c r="F417" s="30" t="s">
        <v>1669</v>
      </c>
      <c r="G417" s="31"/>
      <c r="H417" s="31"/>
      <c r="I417" s="30">
        <v>600</v>
      </c>
      <c r="J417" s="30"/>
      <c r="K417" s="30"/>
      <c r="L417" s="30" t="s">
        <v>164</v>
      </c>
      <c r="M417" s="30" t="s">
        <v>173</v>
      </c>
      <c r="N417" s="30" t="s">
        <v>937</v>
      </c>
      <c r="O417" s="30" t="s">
        <v>938</v>
      </c>
      <c r="P417" s="47">
        <v>110.3</v>
      </c>
      <c r="Q417" s="47">
        <v>10.1</v>
      </c>
      <c r="R417" s="47">
        <v>7.6</v>
      </c>
      <c r="S417" s="48">
        <v>17.8</v>
      </c>
      <c r="T417" s="53">
        <v>499</v>
      </c>
      <c r="U417" s="53">
        <v>655</v>
      </c>
      <c r="V417" s="72">
        <v>114.65</v>
      </c>
      <c r="W417" s="72">
        <v>44.53</v>
      </c>
      <c r="X417" s="72">
        <v>28433.16</v>
      </c>
      <c r="Y417" s="72">
        <v>11176.35</v>
      </c>
      <c r="Z417" s="72">
        <v>148867.47</v>
      </c>
      <c r="AA417" s="19">
        <v>207562.85</v>
      </c>
    </row>
    <row r="418" spans="1:27" s="73" customFormat="1" x14ac:dyDescent="0.35">
      <c r="A418" s="28" t="s">
        <v>36</v>
      </c>
      <c r="B418" s="29">
        <v>44246</v>
      </c>
      <c r="C418" s="30" t="s">
        <v>25</v>
      </c>
      <c r="D418" s="30" t="s">
        <v>37</v>
      </c>
      <c r="E418" s="30"/>
      <c r="F418" s="30" t="s">
        <v>98</v>
      </c>
      <c r="G418" s="31"/>
      <c r="H418" s="31"/>
      <c r="I418" s="30">
        <v>600</v>
      </c>
      <c r="J418" s="30"/>
      <c r="K418" s="30"/>
      <c r="L418" s="30" t="s">
        <v>164</v>
      </c>
      <c r="M418" s="30" t="s">
        <v>173</v>
      </c>
      <c r="N418" s="30" t="s">
        <v>939</v>
      </c>
      <c r="O418" s="30" t="s">
        <v>940</v>
      </c>
      <c r="P418" s="47">
        <v>928.9</v>
      </c>
      <c r="Q418" s="47">
        <v>125.07</v>
      </c>
      <c r="R418" s="47">
        <v>243.68</v>
      </c>
      <c r="S418" s="48">
        <v>368.75</v>
      </c>
      <c r="T418" s="53">
        <v>607</v>
      </c>
      <c r="U418" s="53">
        <v>582</v>
      </c>
      <c r="V418" s="72">
        <v>1599.58</v>
      </c>
      <c r="W418" s="72">
        <v>691.92</v>
      </c>
      <c r="X418" s="72">
        <v>348707.72</v>
      </c>
      <c r="Y418" s="72">
        <v>173672.95</v>
      </c>
      <c r="Z418" s="72">
        <v>365175.93</v>
      </c>
      <c r="AA418" s="72">
        <v>294171.15000000002</v>
      </c>
    </row>
    <row r="419" spans="1:27" s="73" customFormat="1" x14ac:dyDescent="0.35">
      <c r="A419" s="28" t="s">
        <v>36</v>
      </c>
      <c r="B419" s="29">
        <v>44249</v>
      </c>
      <c r="C419" s="30" t="s">
        <v>21</v>
      </c>
      <c r="D419" s="30" t="s">
        <v>23</v>
      </c>
      <c r="E419" s="30"/>
      <c r="F419" s="30" t="s">
        <v>99</v>
      </c>
      <c r="G419" s="31"/>
      <c r="H419" s="31"/>
      <c r="I419" s="30">
        <v>600</v>
      </c>
      <c r="J419" s="30"/>
      <c r="K419" s="30"/>
      <c r="L419" s="30" t="s">
        <v>164</v>
      </c>
      <c r="M419" s="30" t="s">
        <v>173</v>
      </c>
      <c r="N419" s="30" t="s">
        <v>941</v>
      </c>
      <c r="O419" s="30" t="s">
        <v>942</v>
      </c>
      <c r="P419" s="47">
        <v>9.6</v>
      </c>
      <c r="Q419" s="47">
        <v>0.56000000000000005</v>
      </c>
      <c r="R419" s="47">
        <v>0</v>
      </c>
      <c r="S419" s="48">
        <v>0.56000000000000005</v>
      </c>
      <c r="T419" s="53">
        <v>19</v>
      </c>
      <c r="U419" s="53">
        <v>25</v>
      </c>
      <c r="V419" s="72">
        <v>3.47</v>
      </c>
      <c r="W419" s="72">
        <v>0.67</v>
      </c>
      <c r="X419" s="72">
        <v>753.96</v>
      </c>
      <c r="Y419" s="72">
        <v>166.95</v>
      </c>
      <c r="Z419" s="72">
        <v>2119.1999999999998</v>
      </c>
      <c r="AA419" s="72">
        <v>2591.36</v>
      </c>
    </row>
    <row r="420" spans="1:27" s="73" customFormat="1" x14ac:dyDescent="0.35">
      <c r="A420" s="28" t="s">
        <v>36</v>
      </c>
      <c r="B420" s="29">
        <v>44272</v>
      </c>
      <c r="C420" s="30" t="s">
        <v>21</v>
      </c>
      <c r="D420" s="30" t="s">
        <v>23</v>
      </c>
      <c r="E420" s="30"/>
      <c r="F420" s="30" t="s">
        <v>100</v>
      </c>
      <c r="G420" s="31"/>
      <c r="H420" s="31"/>
      <c r="I420" s="30">
        <v>700</v>
      </c>
      <c r="J420" s="30"/>
      <c r="K420" s="30"/>
      <c r="L420" s="30" t="s">
        <v>165</v>
      </c>
      <c r="M420" s="30" t="s">
        <v>173</v>
      </c>
      <c r="N420" s="30" t="s">
        <v>943</v>
      </c>
      <c r="O420" s="30" t="s">
        <v>944</v>
      </c>
      <c r="P420" s="47">
        <v>24</v>
      </c>
      <c r="Q420" s="47">
        <v>1.7</v>
      </c>
      <c r="R420" s="47">
        <v>0</v>
      </c>
      <c r="S420" s="48">
        <v>1.7</v>
      </c>
      <c r="T420" s="53">
        <v>22</v>
      </c>
      <c r="U420" s="53">
        <v>16</v>
      </c>
      <c r="V420" s="72">
        <v>111.46</v>
      </c>
      <c r="W420" s="72">
        <v>23.01</v>
      </c>
      <c r="X420" s="72">
        <v>22292.48</v>
      </c>
      <c r="Y420" s="72">
        <v>5776.6</v>
      </c>
      <c r="Z420" s="72">
        <v>47.17</v>
      </c>
      <c r="AA420" s="72">
        <v>8.5299999999999994</v>
      </c>
    </row>
    <row r="421" spans="1:27" s="73" customFormat="1" x14ac:dyDescent="0.35">
      <c r="A421" s="28" t="s">
        <v>36</v>
      </c>
      <c r="B421" s="29">
        <v>44305</v>
      </c>
      <c r="C421" s="30" t="s">
        <v>21</v>
      </c>
      <c r="D421" s="30" t="s">
        <v>22</v>
      </c>
      <c r="E421" s="30"/>
      <c r="F421" s="30" t="s">
        <v>101</v>
      </c>
      <c r="G421" s="31"/>
      <c r="H421" s="31"/>
      <c r="I421" s="30">
        <v>700</v>
      </c>
      <c r="J421" s="30"/>
      <c r="K421" s="30"/>
      <c r="L421" s="30" t="s">
        <v>165</v>
      </c>
      <c r="M421" s="30" t="s">
        <v>173</v>
      </c>
      <c r="N421" s="30" t="s">
        <v>945</v>
      </c>
      <c r="O421" s="30" t="s">
        <v>946</v>
      </c>
      <c r="P421" s="47">
        <v>123.2</v>
      </c>
      <c r="Q421" s="47">
        <v>32.83</v>
      </c>
      <c r="R421" s="47">
        <v>7.46</v>
      </c>
      <c r="S421" s="48">
        <v>40.29</v>
      </c>
      <c r="T421" s="53">
        <v>98</v>
      </c>
      <c r="U421" s="53">
        <v>111</v>
      </c>
      <c r="V421" s="72">
        <v>113.73</v>
      </c>
      <c r="W421" s="72">
        <v>68.37</v>
      </c>
      <c r="X421" s="72">
        <v>20358.34</v>
      </c>
      <c r="Y421" s="72">
        <v>17160.63</v>
      </c>
      <c r="Z421" s="72">
        <v>868.13</v>
      </c>
      <c r="AA421" s="72">
        <v>1952.71</v>
      </c>
    </row>
    <row r="422" spans="1:27" s="73" customFormat="1" x14ac:dyDescent="0.35">
      <c r="A422" s="28" t="s">
        <v>36</v>
      </c>
      <c r="B422" s="29">
        <v>44307</v>
      </c>
      <c r="C422" s="30" t="s">
        <v>21</v>
      </c>
      <c r="D422" s="30" t="s">
        <v>23</v>
      </c>
      <c r="E422" s="30"/>
      <c r="F422" s="30" t="s">
        <v>102</v>
      </c>
      <c r="G422" s="31"/>
      <c r="H422" s="31"/>
      <c r="I422" s="30">
        <v>200</v>
      </c>
      <c r="J422" s="30"/>
      <c r="K422" s="30"/>
      <c r="L422" s="30" t="s">
        <v>166</v>
      </c>
      <c r="M422" s="30" t="s">
        <v>173</v>
      </c>
      <c r="N422" s="30" t="s">
        <v>947</v>
      </c>
      <c r="O422" s="30" t="s">
        <v>948</v>
      </c>
      <c r="P422" s="47">
        <v>15.6</v>
      </c>
      <c r="Q422" s="47">
        <v>2.0299999999999998</v>
      </c>
      <c r="R422" s="47">
        <v>0</v>
      </c>
      <c r="S422" s="48">
        <v>2.0299999999999998</v>
      </c>
      <c r="T422" s="53">
        <v>97</v>
      </c>
      <c r="U422" s="53">
        <v>39</v>
      </c>
      <c r="V422" s="72">
        <v>6.63</v>
      </c>
      <c r="W422" s="72">
        <v>0.75</v>
      </c>
      <c r="X422" s="72">
        <v>1173.5</v>
      </c>
      <c r="Y422" s="72">
        <v>187.48</v>
      </c>
      <c r="Z422" s="72">
        <v>23382.34</v>
      </c>
      <c r="AA422" s="72">
        <v>8997.85</v>
      </c>
    </row>
    <row r="423" spans="1:27" s="73" customFormat="1" x14ac:dyDescent="0.35">
      <c r="A423" s="28" t="s">
        <v>36</v>
      </c>
      <c r="B423" s="29">
        <v>44314</v>
      </c>
      <c r="C423" s="30" t="s">
        <v>21</v>
      </c>
      <c r="D423" s="30" t="s">
        <v>23</v>
      </c>
      <c r="E423" s="30"/>
      <c r="F423" s="30" t="s">
        <v>103</v>
      </c>
      <c r="G423" s="31"/>
      <c r="H423" s="31"/>
      <c r="I423" s="30">
        <v>600</v>
      </c>
      <c r="J423" s="30"/>
      <c r="K423" s="30"/>
      <c r="L423" s="30" t="s">
        <v>164</v>
      </c>
      <c r="M423" s="30" t="s">
        <v>173</v>
      </c>
      <c r="N423" s="30" t="s">
        <v>949</v>
      </c>
      <c r="O423" s="30" t="s">
        <v>950</v>
      </c>
      <c r="P423" s="47">
        <v>6</v>
      </c>
      <c r="Q423" s="47">
        <v>0.44</v>
      </c>
      <c r="R423" s="47">
        <v>0</v>
      </c>
      <c r="S423" s="48">
        <v>0.44</v>
      </c>
      <c r="T423" s="53">
        <v>3</v>
      </c>
      <c r="U423" s="53">
        <v>3</v>
      </c>
      <c r="V423" s="72">
        <v>134.46</v>
      </c>
      <c r="W423" s="72">
        <v>36.880000000000003</v>
      </c>
      <c r="X423" s="72">
        <v>23127.8</v>
      </c>
      <c r="Y423" s="72">
        <v>9256.23</v>
      </c>
      <c r="Z423" s="72">
        <v>2846.58</v>
      </c>
      <c r="AA423" s="72">
        <v>2998.28</v>
      </c>
    </row>
    <row r="424" spans="1:27" s="73" customFormat="1" x14ac:dyDescent="0.35">
      <c r="A424" s="28" t="s">
        <v>36</v>
      </c>
      <c r="B424" s="29">
        <v>44322</v>
      </c>
      <c r="C424" s="30" t="s">
        <v>21</v>
      </c>
      <c r="D424" s="30" t="s">
        <v>22</v>
      </c>
      <c r="E424" s="30"/>
      <c r="F424" s="30" t="s">
        <v>1679</v>
      </c>
      <c r="G424" s="31"/>
      <c r="H424" s="31"/>
      <c r="I424" s="30">
        <v>800</v>
      </c>
      <c r="J424" s="30"/>
      <c r="K424" s="30"/>
      <c r="L424" s="30" t="s">
        <v>138</v>
      </c>
      <c r="M424" s="30" t="s">
        <v>173</v>
      </c>
      <c r="N424" s="30" t="s">
        <v>951</v>
      </c>
      <c r="O424" s="30" t="s">
        <v>952</v>
      </c>
      <c r="P424" s="47">
        <v>165.5</v>
      </c>
      <c r="Q424" s="47">
        <v>40.17</v>
      </c>
      <c r="R424" s="47">
        <v>10.039999999999999</v>
      </c>
      <c r="S424" s="48">
        <v>50.22</v>
      </c>
      <c r="T424" s="53">
        <v>59</v>
      </c>
      <c r="U424" s="53">
        <v>190</v>
      </c>
      <c r="V424" s="72">
        <v>45.58</v>
      </c>
      <c r="W424" s="72">
        <v>41.28</v>
      </c>
      <c r="X424" s="72">
        <v>7611.31</v>
      </c>
      <c r="Y424" s="72">
        <v>10362.07</v>
      </c>
      <c r="Z424" s="72">
        <v>38967.440000000002</v>
      </c>
      <c r="AA424" s="72">
        <v>55506.09</v>
      </c>
    </row>
    <row r="425" spans="1:27" s="73" customFormat="1" x14ac:dyDescent="0.35">
      <c r="A425" s="28" t="s">
        <v>36</v>
      </c>
      <c r="B425" s="29">
        <v>44364</v>
      </c>
      <c r="C425" s="30" t="s">
        <v>21</v>
      </c>
      <c r="D425" s="30" t="s">
        <v>23</v>
      </c>
      <c r="E425" s="30"/>
      <c r="F425" s="30" t="s">
        <v>1680</v>
      </c>
      <c r="G425" s="31" t="s">
        <v>123</v>
      </c>
      <c r="H425" s="31" t="s">
        <v>124</v>
      </c>
      <c r="I425" s="30">
        <v>600</v>
      </c>
      <c r="J425" s="30" t="s">
        <v>167</v>
      </c>
      <c r="K425" s="30" t="s">
        <v>124</v>
      </c>
      <c r="L425" s="30" t="s">
        <v>164</v>
      </c>
      <c r="M425" s="30" t="s">
        <v>173</v>
      </c>
      <c r="N425" s="30" t="s">
        <v>953</v>
      </c>
      <c r="O425" s="30" t="s">
        <v>954</v>
      </c>
      <c r="P425" s="47">
        <v>12.4</v>
      </c>
      <c r="Q425" s="47">
        <v>1.2</v>
      </c>
      <c r="R425" s="47">
        <v>0.2</v>
      </c>
      <c r="S425" s="48">
        <v>1.3</v>
      </c>
      <c r="T425" s="53">
        <v>85</v>
      </c>
      <c r="U425" s="53" t="s">
        <v>122</v>
      </c>
      <c r="V425" s="72">
        <v>30.98</v>
      </c>
      <c r="W425" s="72">
        <v>22.65</v>
      </c>
      <c r="X425" s="72">
        <v>4275.1899999999996</v>
      </c>
      <c r="Y425" s="72">
        <v>5686.17</v>
      </c>
      <c r="Z425" s="72">
        <v>1310.22</v>
      </c>
      <c r="AA425" s="72">
        <v>1299.8800000000001</v>
      </c>
    </row>
    <row r="426" spans="1:27" s="73" customFormat="1" x14ac:dyDescent="0.35">
      <c r="A426" s="28" t="s">
        <v>36</v>
      </c>
      <c r="B426" s="29">
        <v>44378</v>
      </c>
      <c r="C426" s="30" t="s">
        <v>21</v>
      </c>
      <c r="D426" s="30" t="s">
        <v>23</v>
      </c>
      <c r="E426" s="30"/>
      <c r="F426" s="30" t="s">
        <v>1681</v>
      </c>
      <c r="G426" s="31"/>
      <c r="H426" s="31"/>
      <c r="I426" s="30">
        <v>600</v>
      </c>
      <c r="J426" s="30"/>
      <c r="K426" s="30"/>
      <c r="L426" s="30" t="s">
        <v>164</v>
      </c>
      <c r="M426" s="30" t="s">
        <v>173</v>
      </c>
      <c r="N426" s="30" t="s">
        <v>955</v>
      </c>
      <c r="O426" s="30" t="s">
        <v>956</v>
      </c>
      <c r="P426" s="47">
        <v>11.5</v>
      </c>
      <c r="Q426" s="47">
        <v>0.21</v>
      </c>
      <c r="R426" s="47">
        <v>0</v>
      </c>
      <c r="S426" s="48">
        <v>0.21</v>
      </c>
      <c r="T426" s="53">
        <v>39</v>
      </c>
      <c r="U426" s="53">
        <v>17</v>
      </c>
      <c r="V426" s="72">
        <v>2.89</v>
      </c>
      <c r="W426" s="72">
        <v>0.88</v>
      </c>
      <c r="X426" s="72">
        <v>370.23</v>
      </c>
      <c r="Y426" s="72">
        <v>221.24</v>
      </c>
      <c r="Z426" s="72">
        <v>702.47</v>
      </c>
      <c r="AA426" s="72">
        <v>1381.49</v>
      </c>
    </row>
    <row r="427" spans="1:27" s="73" customFormat="1" x14ac:dyDescent="0.35">
      <c r="A427" s="28" t="s">
        <v>36</v>
      </c>
      <c r="B427" s="29">
        <v>44386</v>
      </c>
      <c r="C427" s="30" t="s">
        <v>21</v>
      </c>
      <c r="D427" s="30" t="s">
        <v>37</v>
      </c>
      <c r="E427" s="30"/>
      <c r="F427" s="30" t="s">
        <v>1682</v>
      </c>
      <c r="G427" s="31"/>
      <c r="H427" s="31"/>
      <c r="I427" s="30">
        <v>800</v>
      </c>
      <c r="J427" s="30"/>
      <c r="K427" s="30"/>
      <c r="L427" s="30" t="s">
        <v>138</v>
      </c>
      <c r="M427" s="30" t="s">
        <v>173</v>
      </c>
      <c r="N427" s="30" t="s">
        <v>957</v>
      </c>
      <c r="O427" s="30" t="s">
        <v>958</v>
      </c>
      <c r="P427" s="47">
        <v>329.3</v>
      </c>
      <c r="Q427" s="47">
        <v>0</v>
      </c>
      <c r="R427" s="47">
        <v>79.459999999999994</v>
      </c>
      <c r="S427" s="48">
        <v>79.459999999999994</v>
      </c>
      <c r="T427" s="53">
        <v>135</v>
      </c>
      <c r="U427" s="53">
        <v>232</v>
      </c>
      <c r="V427" s="72">
        <v>573.78</v>
      </c>
      <c r="W427" s="72">
        <v>89.29</v>
      </c>
      <c r="X427" s="72">
        <v>70000.69</v>
      </c>
      <c r="Y427" s="72">
        <v>22411.45</v>
      </c>
      <c r="Z427" s="72">
        <v>17004.03</v>
      </c>
      <c r="AA427" s="72">
        <v>24905.01</v>
      </c>
    </row>
    <row r="428" spans="1:27" s="73" customFormat="1" x14ac:dyDescent="0.35">
      <c r="A428" s="28" t="s">
        <v>36</v>
      </c>
      <c r="B428" s="29">
        <v>44396</v>
      </c>
      <c r="C428" s="30" t="s">
        <v>21</v>
      </c>
      <c r="D428" s="30" t="s">
        <v>37</v>
      </c>
      <c r="E428" s="30"/>
      <c r="F428" s="30" t="s">
        <v>1683</v>
      </c>
      <c r="G428" s="31"/>
      <c r="H428" s="31"/>
      <c r="I428" s="30">
        <v>200</v>
      </c>
      <c r="J428" s="30"/>
      <c r="K428" s="30"/>
      <c r="L428" s="30" t="s">
        <v>166</v>
      </c>
      <c r="M428" s="30" t="s">
        <v>173</v>
      </c>
      <c r="N428" s="30" t="s">
        <v>959</v>
      </c>
      <c r="O428" s="30" t="s">
        <v>960</v>
      </c>
      <c r="P428" s="47">
        <v>286.3</v>
      </c>
      <c r="Q428" s="47">
        <v>46.9</v>
      </c>
      <c r="R428" s="47">
        <v>50.3</v>
      </c>
      <c r="S428" s="48">
        <v>97.2</v>
      </c>
      <c r="T428" s="53">
        <v>467</v>
      </c>
      <c r="U428" s="53" t="s">
        <v>122</v>
      </c>
      <c r="V428" s="72">
        <v>140.34</v>
      </c>
      <c r="W428" s="72">
        <v>66.83</v>
      </c>
      <c r="X428" s="72">
        <v>16278.86</v>
      </c>
      <c r="Y428" s="72">
        <v>16773.95</v>
      </c>
      <c r="Z428" s="72">
        <v>265151.90999999997</v>
      </c>
      <c r="AA428" s="72">
        <v>233022.45</v>
      </c>
    </row>
    <row r="429" spans="1:27" s="73" customFormat="1" x14ac:dyDescent="0.35">
      <c r="A429" s="28" t="s">
        <v>36</v>
      </c>
      <c r="B429" s="29">
        <v>44400</v>
      </c>
      <c r="C429" s="30" t="s">
        <v>21</v>
      </c>
      <c r="D429" s="30" t="s">
        <v>37</v>
      </c>
      <c r="E429" s="30"/>
      <c r="F429" s="30" t="s">
        <v>1684</v>
      </c>
      <c r="G429" s="31"/>
      <c r="H429" s="31"/>
      <c r="I429" s="30">
        <v>100</v>
      </c>
      <c r="J429" s="30"/>
      <c r="K429" s="30"/>
      <c r="L429" s="30" t="s">
        <v>129</v>
      </c>
      <c r="M429" s="30" t="s">
        <v>173</v>
      </c>
      <c r="N429" s="30" t="s">
        <v>961</v>
      </c>
      <c r="O429" s="30" t="s">
        <v>1716</v>
      </c>
      <c r="P429" s="47">
        <v>95</v>
      </c>
      <c r="Q429" s="47">
        <v>41</v>
      </c>
      <c r="R429" s="47">
        <v>0</v>
      </c>
      <c r="S429" s="48">
        <v>41</v>
      </c>
      <c r="T429" s="53">
        <v>199</v>
      </c>
      <c r="U429" s="53">
        <v>111</v>
      </c>
      <c r="V429" s="72">
        <v>103.68</v>
      </c>
      <c r="W429" s="72">
        <v>10.62</v>
      </c>
      <c r="X429" s="72">
        <v>1347.81</v>
      </c>
      <c r="Y429" s="72">
        <v>2665.06</v>
      </c>
      <c r="Z429" s="72">
        <v>8808.67</v>
      </c>
      <c r="AA429" s="72">
        <v>15499.48</v>
      </c>
    </row>
    <row r="430" spans="1:27" s="73" customFormat="1" x14ac:dyDescent="0.35">
      <c r="A430" s="28" t="s">
        <v>36</v>
      </c>
      <c r="B430" s="29">
        <v>44418</v>
      </c>
      <c r="C430" s="30" t="s">
        <v>21</v>
      </c>
      <c r="D430" s="30" t="s">
        <v>23</v>
      </c>
      <c r="E430" s="30"/>
      <c r="F430" s="30" t="s">
        <v>104</v>
      </c>
      <c r="G430" s="31"/>
      <c r="H430" s="31"/>
      <c r="I430" s="30">
        <v>600</v>
      </c>
      <c r="J430" s="30"/>
      <c r="K430" s="30"/>
      <c r="L430" s="30" t="s">
        <v>164</v>
      </c>
      <c r="M430" s="30" t="s">
        <v>173</v>
      </c>
      <c r="N430" s="30" t="s">
        <v>962</v>
      </c>
      <c r="O430" s="30" t="s">
        <v>963</v>
      </c>
      <c r="P430" s="47">
        <v>2.2000000000000002</v>
      </c>
      <c r="Q430" s="47">
        <v>0.33</v>
      </c>
      <c r="R430" s="47">
        <v>0</v>
      </c>
      <c r="S430" s="48">
        <v>0.33</v>
      </c>
      <c r="T430" s="53">
        <v>15</v>
      </c>
      <c r="U430" s="53">
        <v>10</v>
      </c>
      <c r="V430" s="72">
        <v>11.81</v>
      </c>
      <c r="W430" s="72">
        <v>0.6</v>
      </c>
      <c r="X430" s="72">
        <v>1180.8900000000001</v>
      </c>
      <c r="Y430" s="72">
        <v>150</v>
      </c>
      <c r="Z430" s="72">
        <v>151.94999999999999</v>
      </c>
      <c r="AA430" s="72">
        <v>190.51</v>
      </c>
    </row>
    <row r="431" spans="1:27" s="73" customFormat="1" x14ac:dyDescent="0.35">
      <c r="A431" s="28" t="s">
        <v>36</v>
      </c>
      <c r="B431" s="29">
        <v>44446</v>
      </c>
      <c r="C431" s="30" t="s">
        <v>21</v>
      </c>
      <c r="D431" s="30" t="s">
        <v>23</v>
      </c>
      <c r="E431" s="30"/>
      <c r="F431" s="30" t="s">
        <v>105</v>
      </c>
      <c r="G431" s="31"/>
      <c r="H431" s="31"/>
      <c r="I431" s="30">
        <v>600</v>
      </c>
      <c r="J431" s="30"/>
      <c r="K431" s="30"/>
      <c r="L431" s="30" t="s">
        <v>164</v>
      </c>
      <c r="M431" s="30" t="s">
        <v>173</v>
      </c>
      <c r="N431" s="30" t="s">
        <v>964</v>
      </c>
      <c r="O431" s="30" t="s">
        <v>965</v>
      </c>
      <c r="P431" s="47">
        <v>7.4</v>
      </c>
      <c r="Q431" s="47">
        <v>0.14000000000000001</v>
      </c>
      <c r="R431" s="47">
        <v>0</v>
      </c>
      <c r="S431" s="48">
        <v>0.14000000000000001</v>
      </c>
      <c r="T431" s="53">
        <v>11</v>
      </c>
      <c r="U431" s="53">
        <v>2</v>
      </c>
      <c r="V431" s="72">
        <v>128.19</v>
      </c>
      <c r="W431" s="72">
        <v>4.5</v>
      </c>
      <c r="X431" s="72">
        <v>10255.15</v>
      </c>
      <c r="Y431" s="72">
        <v>1130.3399999999999</v>
      </c>
      <c r="Z431" s="72">
        <v>213.32</v>
      </c>
      <c r="AA431" s="72">
        <v>472.77</v>
      </c>
    </row>
    <row r="432" spans="1:27" s="73" customFormat="1" x14ac:dyDescent="0.35">
      <c r="A432" s="28" t="s">
        <v>36</v>
      </c>
      <c r="B432" s="29">
        <v>44448</v>
      </c>
      <c r="C432" s="30" t="s">
        <v>21</v>
      </c>
      <c r="D432" s="30" t="s">
        <v>23</v>
      </c>
      <c r="E432" s="30"/>
      <c r="F432" s="30" t="s">
        <v>106</v>
      </c>
      <c r="G432" s="31"/>
      <c r="H432" s="31"/>
      <c r="I432" s="30">
        <v>600</v>
      </c>
      <c r="J432" s="30"/>
      <c r="K432" s="30"/>
      <c r="L432" s="30" t="s">
        <v>164</v>
      </c>
      <c r="M432" s="30" t="s">
        <v>173</v>
      </c>
      <c r="N432" s="30" t="s">
        <v>966</v>
      </c>
      <c r="O432" s="30" t="s">
        <v>967</v>
      </c>
      <c r="P432" s="47">
        <v>8.1</v>
      </c>
      <c r="Q432" s="47">
        <v>0</v>
      </c>
      <c r="R432" s="47">
        <v>0.71</v>
      </c>
      <c r="S432" s="48">
        <v>0.71</v>
      </c>
      <c r="T432" s="53">
        <v>30</v>
      </c>
      <c r="U432" s="53">
        <v>13</v>
      </c>
      <c r="V432" s="72">
        <v>3.7</v>
      </c>
      <c r="W432" s="72">
        <v>0.89</v>
      </c>
      <c r="X432" s="72">
        <v>288.61</v>
      </c>
      <c r="Y432" s="72">
        <v>224.41</v>
      </c>
      <c r="Z432" s="72">
        <v>835.17</v>
      </c>
      <c r="AA432" s="72">
        <v>793.68</v>
      </c>
    </row>
    <row r="433" spans="1:27" s="73" customFormat="1" x14ac:dyDescent="0.35">
      <c r="A433" s="28" t="s">
        <v>36</v>
      </c>
      <c r="B433" s="29">
        <v>44452</v>
      </c>
      <c r="C433" s="30" t="s">
        <v>21</v>
      </c>
      <c r="D433" s="30" t="s">
        <v>23</v>
      </c>
      <c r="E433" s="30"/>
      <c r="F433" s="30" t="s">
        <v>107</v>
      </c>
      <c r="G433" s="31"/>
      <c r="H433" s="31"/>
      <c r="I433" s="30">
        <v>600</v>
      </c>
      <c r="J433" s="30"/>
      <c r="K433" s="30"/>
      <c r="L433" s="30" t="s">
        <v>164</v>
      </c>
      <c r="M433" s="30" t="s">
        <v>173</v>
      </c>
      <c r="N433" s="30" t="s">
        <v>968</v>
      </c>
      <c r="O433" s="30" t="s">
        <v>969</v>
      </c>
      <c r="P433" s="47">
        <v>3.7</v>
      </c>
      <c r="Q433" s="47">
        <v>0.54</v>
      </c>
      <c r="R433" s="47">
        <v>0</v>
      </c>
      <c r="S433" s="48">
        <v>0.54</v>
      </c>
      <c r="T433" s="53">
        <v>18</v>
      </c>
      <c r="U433" s="53" t="s">
        <v>122</v>
      </c>
      <c r="V433" s="72">
        <v>7.58</v>
      </c>
      <c r="W433" s="72">
        <v>0.55000000000000004</v>
      </c>
      <c r="X433" s="72">
        <v>575.88</v>
      </c>
      <c r="Y433" s="72">
        <v>137.71</v>
      </c>
      <c r="Z433" s="72">
        <v>318.93</v>
      </c>
      <c r="AA433" s="72">
        <v>374.9</v>
      </c>
    </row>
    <row r="434" spans="1:27" s="73" customFormat="1" x14ac:dyDescent="0.35">
      <c r="A434" s="28" t="s">
        <v>36</v>
      </c>
      <c r="B434" s="29">
        <v>44453</v>
      </c>
      <c r="C434" s="30" t="s">
        <v>21</v>
      </c>
      <c r="D434" s="30" t="s">
        <v>23</v>
      </c>
      <c r="E434" s="30"/>
      <c r="F434" s="30" t="s">
        <v>1670</v>
      </c>
      <c r="G434" s="31"/>
      <c r="H434" s="31"/>
      <c r="I434" s="30">
        <v>800</v>
      </c>
      <c r="J434" s="30"/>
      <c r="K434" s="30"/>
      <c r="L434" s="30" t="s">
        <v>138</v>
      </c>
      <c r="M434" s="30" t="s">
        <v>173</v>
      </c>
      <c r="N434" s="30" t="s">
        <v>970</v>
      </c>
      <c r="O434" s="30" t="s">
        <v>971</v>
      </c>
      <c r="P434" s="47">
        <v>15.6</v>
      </c>
      <c r="Q434" s="47">
        <v>0</v>
      </c>
      <c r="R434" s="47">
        <v>2.37</v>
      </c>
      <c r="S434" s="48">
        <v>2.37</v>
      </c>
      <c r="T434" s="53">
        <v>73</v>
      </c>
      <c r="U434" s="53">
        <v>107</v>
      </c>
      <c r="V434" s="72">
        <v>20.76</v>
      </c>
      <c r="W434" s="72">
        <v>13.08</v>
      </c>
      <c r="X434" s="72">
        <v>1556.79</v>
      </c>
      <c r="Y434" s="72">
        <v>3283.22</v>
      </c>
      <c r="Z434" s="72">
        <v>3132.1</v>
      </c>
      <c r="AA434" s="72">
        <v>4948.1499999999996</v>
      </c>
    </row>
    <row r="435" spans="1:27" s="73" customFormat="1" x14ac:dyDescent="0.35">
      <c r="A435" s="28" t="s">
        <v>36</v>
      </c>
      <c r="B435" s="29">
        <v>44481</v>
      </c>
      <c r="C435" s="30" t="s">
        <v>21</v>
      </c>
      <c r="D435" s="30" t="s">
        <v>23</v>
      </c>
      <c r="E435" s="30"/>
      <c r="F435" s="30" t="s">
        <v>108</v>
      </c>
      <c r="G435" s="31"/>
      <c r="H435" s="31"/>
      <c r="I435" s="30">
        <v>800</v>
      </c>
      <c r="J435" s="30"/>
      <c r="K435" s="30"/>
      <c r="L435" s="30" t="s">
        <v>138</v>
      </c>
      <c r="M435" s="30" t="s">
        <v>173</v>
      </c>
      <c r="N435" s="30" t="s">
        <v>972</v>
      </c>
      <c r="O435" s="30" t="s">
        <v>973</v>
      </c>
      <c r="P435" s="47">
        <v>25.5</v>
      </c>
      <c r="Q435" s="47">
        <v>2.4</v>
      </c>
      <c r="R435" s="47" t="s">
        <v>1014</v>
      </c>
      <c r="S435" s="48">
        <v>2.4</v>
      </c>
      <c r="T435" s="53">
        <v>67</v>
      </c>
      <c r="U435" s="53">
        <v>163</v>
      </c>
      <c r="V435" s="72">
        <v>148.57</v>
      </c>
      <c r="W435" s="72">
        <v>19.16</v>
      </c>
      <c r="X435" s="72">
        <v>8171.58</v>
      </c>
      <c r="Y435" s="72">
        <v>4807.92</v>
      </c>
      <c r="Z435" s="72">
        <v>7264.65</v>
      </c>
      <c r="AA435" s="72">
        <v>4626.8599999999997</v>
      </c>
    </row>
    <row r="436" spans="1:27" s="73" customFormat="1" x14ac:dyDescent="0.35">
      <c r="A436" s="28" t="s">
        <v>36</v>
      </c>
      <c r="B436" s="29">
        <v>44496</v>
      </c>
      <c r="C436" s="30" t="s">
        <v>21</v>
      </c>
      <c r="D436" s="30" t="s">
        <v>23</v>
      </c>
      <c r="E436" s="30"/>
      <c r="F436" s="30" t="s">
        <v>1671</v>
      </c>
      <c r="G436" s="31"/>
      <c r="H436" s="31"/>
      <c r="I436" s="30">
        <v>700</v>
      </c>
      <c r="J436" s="30"/>
      <c r="K436" s="30"/>
      <c r="L436" s="30" t="s">
        <v>165</v>
      </c>
      <c r="M436" s="30" t="s">
        <v>173</v>
      </c>
      <c r="N436" s="30" t="s">
        <v>974</v>
      </c>
      <c r="O436" s="30" t="s">
        <v>975</v>
      </c>
      <c r="P436" s="47">
        <v>24</v>
      </c>
      <c r="Q436" s="47">
        <v>2.1</v>
      </c>
      <c r="R436" s="47" t="s">
        <v>1014</v>
      </c>
      <c r="S436" s="48">
        <v>2.1</v>
      </c>
      <c r="T436" s="53">
        <v>6</v>
      </c>
      <c r="U436" s="53">
        <v>16</v>
      </c>
      <c r="V436" s="72">
        <v>6.87</v>
      </c>
      <c r="W436" s="72">
        <v>1.0900000000000001</v>
      </c>
      <c r="X436" s="72">
        <v>302.22000000000003</v>
      </c>
      <c r="Y436" s="72">
        <v>273.33999999999997</v>
      </c>
      <c r="Z436" s="72">
        <v>0</v>
      </c>
      <c r="AA436" s="72">
        <v>0.64</v>
      </c>
    </row>
    <row r="437" spans="1:27" s="73" customFormat="1" x14ac:dyDescent="0.35">
      <c r="A437" s="28" t="s">
        <v>36</v>
      </c>
      <c r="B437" s="29">
        <v>44508</v>
      </c>
      <c r="C437" s="30" t="s">
        <v>21</v>
      </c>
      <c r="D437" s="30" t="s">
        <v>23</v>
      </c>
      <c r="E437" s="30"/>
      <c r="F437" s="30" t="s">
        <v>109</v>
      </c>
      <c r="G437" s="31"/>
      <c r="H437" s="31"/>
      <c r="I437" s="30">
        <v>700</v>
      </c>
      <c r="J437" s="30"/>
      <c r="K437" s="30"/>
      <c r="L437" s="30" t="s">
        <v>165</v>
      </c>
      <c r="M437" s="30" t="s">
        <v>173</v>
      </c>
      <c r="N437" s="30" t="s">
        <v>976</v>
      </c>
      <c r="O437" s="30" t="s">
        <v>977</v>
      </c>
      <c r="P437" s="47">
        <v>25</v>
      </c>
      <c r="Q437" s="47">
        <v>2.2999999999999998</v>
      </c>
      <c r="R437" s="47" t="s">
        <v>1014</v>
      </c>
      <c r="S437" s="48">
        <v>2.2999999999999998</v>
      </c>
      <c r="T437" s="53">
        <v>21</v>
      </c>
      <c r="U437" s="53">
        <v>21</v>
      </c>
      <c r="V437" s="72">
        <v>24.64</v>
      </c>
      <c r="W437" s="72">
        <v>24.05</v>
      </c>
      <c r="X437" s="72">
        <v>911.53</v>
      </c>
      <c r="Y437" s="72">
        <v>6036.79</v>
      </c>
      <c r="Z437" s="72">
        <v>0</v>
      </c>
      <c r="AA437" s="72">
        <v>0</v>
      </c>
    </row>
    <row r="438" spans="1:27" s="73" customFormat="1" x14ac:dyDescent="0.35">
      <c r="A438" s="28" t="s">
        <v>36</v>
      </c>
      <c r="B438" s="29">
        <v>44515</v>
      </c>
      <c r="C438" s="30" t="s">
        <v>21</v>
      </c>
      <c r="D438" s="30" t="s">
        <v>23</v>
      </c>
      <c r="E438" s="30"/>
      <c r="F438" s="30" t="s">
        <v>1672</v>
      </c>
      <c r="G438" s="31"/>
      <c r="H438" s="31"/>
      <c r="I438" s="30">
        <v>500</v>
      </c>
      <c r="J438" s="30"/>
      <c r="K438" s="30"/>
      <c r="L438" s="30" t="s">
        <v>168</v>
      </c>
      <c r="M438" s="30" t="s">
        <v>173</v>
      </c>
      <c r="N438" s="30" t="s">
        <v>978</v>
      </c>
      <c r="O438" s="30" t="s">
        <v>979</v>
      </c>
      <c r="P438" s="47">
        <v>32.299999999999997</v>
      </c>
      <c r="Q438" s="47">
        <v>1.8</v>
      </c>
      <c r="R438" s="47" t="s">
        <v>1014</v>
      </c>
      <c r="S438" s="48">
        <v>1.8</v>
      </c>
      <c r="T438" s="53">
        <v>22</v>
      </c>
      <c r="U438" s="53">
        <v>21</v>
      </c>
      <c r="V438" s="72">
        <v>42.39</v>
      </c>
      <c r="W438" s="72">
        <v>5.16</v>
      </c>
      <c r="X438" s="72">
        <v>1398.9</v>
      </c>
      <c r="Y438" s="72">
        <v>1296.08</v>
      </c>
      <c r="Z438" s="72">
        <v>1111.5999999999999</v>
      </c>
      <c r="AA438" s="72">
        <v>806.87</v>
      </c>
    </row>
    <row r="439" spans="1:27" s="73" customFormat="1" x14ac:dyDescent="0.35">
      <c r="A439" s="28" t="s">
        <v>36</v>
      </c>
      <c r="B439" s="29">
        <v>44523</v>
      </c>
      <c r="C439" s="30" t="s">
        <v>21</v>
      </c>
      <c r="D439" s="30" t="s">
        <v>22</v>
      </c>
      <c r="E439" s="30"/>
      <c r="F439" s="30" t="s">
        <v>1673</v>
      </c>
      <c r="G439" s="31"/>
      <c r="H439" s="31"/>
      <c r="I439" s="30">
        <v>700</v>
      </c>
      <c r="J439" s="30"/>
      <c r="K439" s="30"/>
      <c r="L439" s="30" t="s">
        <v>165</v>
      </c>
      <c r="M439" s="30" t="s">
        <v>173</v>
      </c>
      <c r="N439" s="30" t="s">
        <v>980</v>
      </c>
      <c r="O439" s="30" t="s">
        <v>981</v>
      </c>
      <c r="P439" s="47">
        <v>43.8</v>
      </c>
      <c r="Q439" s="47">
        <v>21.3</v>
      </c>
      <c r="R439" s="47" t="s">
        <v>1014</v>
      </c>
      <c r="S439" s="48">
        <v>21.3</v>
      </c>
      <c r="T439" s="53">
        <v>23</v>
      </c>
      <c r="U439" s="53">
        <v>14</v>
      </c>
      <c r="V439" s="72">
        <v>80.73</v>
      </c>
      <c r="W439" s="72">
        <v>15.94</v>
      </c>
      <c r="X439" s="72">
        <v>2179.84</v>
      </c>
      <c r="Y439" s="72">
        <v>4001.82</v>
      </c>
      <c r="Z439" s="72">
        <v>239.36</v>
      </c>
      <c r="AA439" s="72">
        <v>213.01</v>
      </c>
    </row>
    <row r="440" spans="1:27" s="73" customFormat="1" x14ac:dyDescent="0.35">
      <c r="A440" s="28" t="s">
        <v>36</v>
      </c>
      <c r="B440" s="29">
        <v>44524</v>
      </c>
      <c r="C440" s="30" t="s">
        <v>21</v>
      </c>
      <c r="D440" s="30" t="s">
        <v>23</v>
      </c>
      <c r="E440" s="30"/>
      <c r="F440" s="30" t="s">
        <v>110</v>
      </c>
      <c r="G440" s="31"/>
      <c r="H440" s="31"/>
      <c r="I440" s="30">
        <v>200</v>
      </c>
      <c r="J440" s="30"/>
      <c r="K440" s="30"/>
      <c r="L440" s="30" t="s">
        <v>166</v>
      </c>
      <c r="M440" s="30" t="s">
        <v>173</v>
      </c>
      <c r="N440" s="30" t="s">
        <v>982</v>
      </c>
      <c r="O440" s="30" t="s">
        <v>983</v>
      </c>
      <c r="P440" s="47">
        <v>3.6</v>
      </c>
      <c r="Q440" s="47">
        <v>0.6</v>
      </c>
      <c r="R440" s="47" t="s">
        <v>1014</v>
      </c>
      <c r="S440" s="48">
        <v>0.6</v>
      </c>
      <c r="T440" s="53">
        <v>22</v>
      </c>
      <c r="U440" s="53">
        <v>15</v>
      </c>
      <c r="V440" s="72">
        <v>14.7</v>
      </c>
      <c r="W440" s="72">
        <v>1.6</v>
      </c>
      <c r="X440" s="72">
        <v>382.12</v>
      </c>
      <c r="Y440" s="72">
        <v>401.65</v>
      </c>
      <c r="Z440" s="72">
        <v>1706.83</v>
      </c>
      <c r="AA440" s="72">
        <v>2202.29</v>
      </c>
    </row>
    <row r="441" spans="1:27" s="73" customFormat="1" x14ac:dyDescent="0.35">
      <c r="A441" s="28" t="s">
        <v>36</v>
      </c>
      <c r="B441" s="29">
        <v>44529</v>
      </c>
      <c r="C441" s="30" t="s">
        <v>21</v>
      </c>
      <c r="D441" s="30" t="s">
        <v>23</v>
      </c>
      <c r="E441" s="30"/>
      <c r="F441" s="30" t="s">
        <v>111</v>
      </c>
      <c r="G441" s="31"/>
      <c r="H441" s="31"/>
      <c r="I441" s="30">
        <v>800</v>
      </c>
      <c r="J441" s="30"/>
      <c r="K441" s="30"/>
      <c r="L441" s="30" t="s">
        <v>138</v>
      </c>
      <c r="M441" s="30" t="s">
        <v>173</v>
      </c>
      <c r="N441" s="30" t="s">
        <v>984</v>
      </c>
      <c r="O441" s="30" t="s">
        <v>985</v>
      </c>
      <c r="P441" s="47">
        <v>7.1</v>
      </c>
      <c r="Q441" s="47">
        <v>1.6</v>
      </c>
      <c r="R441" s="47" t="s">
        <v>1014</v>
      </c>
      <c r="S441" s="48">
        <v>1.6</v>
      </c>
      <c r="T441" s="53">
        <v>15</v>
      </c>
      <c r="U441" s="53">
        <v>10</v>
      </c>
      <c r="V441" s="72">
        <v>36.01</v>
      </c>
      <c r="W441" s="72">
        <v>5.4</v>
      </c>
      <c r="X441" s="72">
        <v>828.32</v>
      </c>
      <c r="Y441" s="72">
        <v>1356.48</v>
      </c>
      <c r="Z441" s="72">
        <v>325.16000000000003</v>
      </c>
      <c r="AA441" s="72">
        <v>405.52</v>
      </c>
    </row>
    <row r="442" spans="1:27" s="73" customFormat="1" x14ac:dyDescent="0.35">
      <c r="A442" s="28" t="s">
        <v>36</v>
      </c>
      <c r="B442" s="29">
        <v>44537</v>
      </c>
      <c r="C442" s="30" t="s">
        <v>21</v>
      </c>
      <c r="D442" s="30" t="s">
        <v>22</v>
      </c>
      <c r="E442" s="30"/>
      <c r="F442" s="30" t="s">
        <v>112</v>
      </c>
      <c r="G442" s="31"/>
      <c r="H442" s="31"/>
      <c r="I442" s="30">
        <v>600</v>
      </c>
      <c r="J442" s="30"/>
      <c r="K442" s="30"/>
      <c r="L442" s="30" t="s">
        <v>164</v>
      </c>
      <c r="M442" s="30" t="s">
        <v>173</v>
      </c>
      <c r="N442" s="30" t="s">
        <v>986</v>
      </c>
      <c r="O442" s="30" t="s">
        <v>987</v>
      </c>
      <c r="P442" s="47">
        <v>30</v>
      </c>
      <c r="Q442" s="47">
        <v>1</v>
      </c>
      <c r="R442" s="47">
        <v>5.0999999999999996</v>
      </c>
      <c r="S442" s="48">
        <v>6.1</v>
      </c>
      <c r="T442" s="53">
        <v>33</v>
      </c>
      <c r="U442" s="53" t="s">
        <v>122</v>
      </c>
      <c r="V442" s="72">
        <v>67.33</v>
      </c>
      <c r="W442" s="72">
        <v>36.83</v>
      </c>
      <c r="X442" s="72">
        <v>1144.6099999999999</v>
      </c>
      <c r="Y442" s="72">
        <v>9244.4699999999993</v>
      </c>
      <c r="Z442" s="72">
        <v>4045.95</v>
      </c>
      <c r="AA442" s="72">
        <v>5497.35</v>
      </c>
    </row>
    <row r="443" spans="1:27" s="73" customFormat="1" x14ac:dyDescent="0.35">
      <c r="A443" s="28" t="s">
        <v>36</v>
      </c>
      <c r="B443" s="29">
        <v>44539</v>
      </c>
      <c r="C443" s="30" t="s">
        <v>21</v>
      </c>
      <c r="D443" s="30" t="s">
        <v>22</v>
      </c>
      <c r="E443" s="30"/>
      <c r="F443" s="30" t="s">
        <v>113</v>
      </c>
      <c r="G443" s="30"/>
      <c r="H443" s="30"/>
      <c r="I443" s="30">
        <v>600</v>
      </c>
      <c r="J443" s="30"/>
      <c r="K443" s="30"/>
      <c r="L443" s="30" t="s">
        <v>164</v>
      </c>
      <c r="M443" s="30" t="s">
        <v>173</v>
      </c>
      <c r="N443" s="30" t="s">
        <v>988</v>
      </c>
      <c r="O443" s="30" t="s">
        <v>989</v>
      </c>
      <c r="P443" s="47">
        <v>1031.3</v>
      </c>
      <c r="Q443" s="47" t="s">
        <v>1016</v>
      </c>
      <c r="R443" s="47">
        <v>243.9</v>
      </c>
      <c r="S443" s="48">
        <v>243.9</v>
      </c>
      <c r="T443" s="53">
        <v>863</v>
      </c>
      <c r="U443" s="53">
        <v>1050</v>
      </c>
      <c r="V443" s="72">
        <v>4011.63</v>
      </c>
      <c r="W443" s="72">
        <v>351.59</v>
      </c>
      <c r="X443" s="72">
        <v>60174.43</v>
      </c>
      <c r="Y443" s="72">
        <v>88249.36</v>
      </c>
      <c r="Z443" s="72">
        <v>103476.64</v>
      </c>
      <c r="AA443" s="72">
        <v>129757.35</v>
      </c>
    </row>
    <row r="444" spans="1:27" s="73" customFormat="1" x14ac:dyDescent="0.35">
      <c r="A444" s="28" t="s">
        <v>36</v>
      </c>
      <c r="B444" s="29">
        <v>44540</v>
      </c>
      <c r="C444" s="30" t="s">
        <v>21</v>
      </c>
      <c r="D444" s="30" t="s">
        <v>22</v>
      </c>
      <c r="E444" s="30"/>
      <c r="F444" s="30" t="s">
        <v>1674</v>
      </c>
      <c r="G444" s="30"/>
      <c r="H444" s="30"/>
      <c r="I444" s="30">
        <v>600</v>
      </c>
      <c r="J444" s="30"/>
      <c r="K444" s="30"/>
      <c r="L444" s="30" t="s">
        <v>164</v>
      </c>
      <c r="M444" s="30" t="s">
        <v>173</v>
      </c>
      <c r="N444" s="30" t="s">
        <v>990</v>
      </c>
      <c r="O444" s="30" t="s">
        <v>991</v>
      </c>
      <c r="P444" s="47">
        <v>803.5</v>
      </c>
      <c r="Q444" s="47" t="s">
        <v>1016</v>
      </c>
      <c r="R444" s="47">
        <v>234.8</v>
      </c>
      <c r="S444" s="48">
        <v>234.8</v>
      </c>
      <c r="T444" s="53">
        <v>1256</v>
      </c>
      <c r="U444" s="53">
        <v>1201</v>
      </c>
      <c r="V444" s="72">
        <v>2603.39</v>
      </c>
      <c r="W444" s="72">
        <v>337</v>
      </c>
      <c r="X444" s="72">
        <v>36447.410000000003</v>
      </c>
      <c r="Y444" s="72">
        <v>84587.35</v>
      </c>
      <c r="Z444" s="72" t="s">
        <v>122</v>
      </c>
      <c r="AA444" s="72">
        <v>123503.21</v>
      </c>
    </row>
    <row r="445" spans="1:27" s="73" customFormat="1" x14ac:dyDescent="0.35">
      <c r="A445" s="28" t="s">
        <v>36</v>
      </c>
      <c r="B445" s="29">
        <v>44546</v>
      </c>
      <c r="C445" s="30" t="s">
        <v>21</v>
      </c>
      <c r="D445" s="30" t="s">
        <v>23</v>
      </c>
      <c r="E445" s="30"/>
      <c r="F445" s="30" t="s">
        <v>114</v>
      </c>
      <c r="G445" s="30"/>
      <c r="H445" s="30"/>
      <c r="I445" s="30">
        <v>600</v>
      </c>
      <c r="J445" s="30"/>
      <c r="K445" s="30"/>
      <c r="L445" s="30" t="s">
        <v>164</v>
      </c>
      <c r="M445" s="30" t="s">
        <v>173</v>
      </c>
      <c r="N445" s="30" t="s">
        <v>992</v>
      </c>
      <c r="O445" s="30" t="s">
        <v>993</v>
      </c>
      <c r="P445" s="47">
        <v>2.9</v>
      </c>
      <c r="Q445" s="47">
        <v>0.9</v>
      </c>
      <c r="R445" s="47" t="s">
        <v>1014</v>
      </c>
      <c r="S445" s="48">
        <v>0.9</v>
      </c>
      <c r="T445" s="53">
        <v>10</v>
      </c>
      <c r="U445" s="53" t="s">
        <v>122</v>
      </c>
      <c r="V445" s="72">
        <v>29.4</v>
      </c>
      <c r="W445" s="72">
        <v>0.77</v>
      </c>
      <c r="X445" s="72">
        <v>294.01</v>
      </c>
      <c r="Y445" s="72">
        <v>193.94</v>
      </c>
      <c r="Z445" s="72">
        <v>157.87</v>
      </c>
      <c r="AA445" s="72">
        <v>279.64999999999998</v>
      </c>
    </row>
    <row r="446" spans="1:27" s="73" customFormat="1" x14ac:dyDescent="0.35">
      <c r="A446" s="28" t="s">
        <v>36</v>
      </c>
      <c r="B446" s="29">
        <v>44552</v>
      </c>
      <c r="C446" s="30" t="s">
        <v>21</v>
      </c>
      <c r="D446" s="30" t="s">
        <v>23</v>
      </c>
      <c r="E446" s="31"/>
      <c r="F446" s="30" t="s">
        <v>115</v>
      </c>
      <c r="G446" s="30"/>
      <c r="H446" s="30"/>
      <c r="I446" s="30">
        <v>600</v>
      </c>
      <c r="J446" s="30"/>
      <c r="K446" s="30"/>
      <c r="L446" s="30" t="s">
        <v>164</v>
      </c>
      <c r="M446" s="30" t="s">
        <v>173</v>
      </c>
      <c r="N446" s="31" t="s">
        <v>994</v>
      </c>
      <c r="O446" s="31" t="s">
        <v>995</v>
      </c>
      <c r="P446" s="47">
        <v>27.6</v>
      </c>
      <c r="Q446" s="47">
        <v>2.1</v>
      </c>
      <c r="R446" s="47" t="s">
        <v>1014</v>
      </c>
      <c r="S446" s="48">
        <v>2.1</v>
      </c>
      <c r="T446" s="53">
        <v>18</v>
      </c>
      <c r="U446" s="53">
        <v>2</v>
      </c>
      <c r="V446" s="72">
        <v>100.19</v>
      </c>
      <c r="W446" s="72">
        <v>4.07</v>
      </c>
      <c r="X446" s="72">
        <v>601.14</v>
      </c>
      <c r="Y446" s="72">
        <v>1021.37</v>
      </c>
      <c r="Z446" s="72">
        <v>2918.48</v>
      </c>
      <c r="AA446" s="72">
        <v>2973.05</v>
      </c>
    </row>
    <row r="447" spans="1:27" s="71" customFormat="1" x14ac:dyDescent="0.35">
      <c r="A447" s="67" t="s">
        <v>38</v>
      </c>
      <c r="B447" s="21">
        <v>44200</v>
      </c>
      <c r="C447" s="15" t="s">
        <v>21</v>
      </c>
      <c r="D447" s="15" t="s">
        <v>22</v>
      </c>
      <c r="E447" s="22"/>
      <c r="F447" s="15" t="s">
        <v>1676</v>
      </c>
      <c r="G447" s="22"/>
      <c r="H447" s="22"/>
      <c r="I447" s="15" t="s">
        <v>125</v>
      </c>
      <c r="J447" s="15"/>
      <c r="K447" s="15"/>
      <c r="L447" s="15" t="s">
        <v>169</v>
      </c>
      <c r="M447" s="15" t="s">
        <v>173</v>
      </c>
      <c r="N447" s="22" t="s">
        <v>996</v>
      </c>
      <c r="O447" s="22" t="s">
        <v>997</v>
      </c>
      <c r="P447" s="49">
        <v>26.2</v>
      </c>
      <c r="Q447" s="49">
        <v>0</v>
      </c>
      <c r="R447" s="49" t="s">
        <v>1014</v>
      </c>
      <c r="S447" s="68">
        <v>0</v>
      </c>
      <c r="T447" s="69">
        <v>2028</v>
      </c>
      <c r="U447" s="69">
        <v>2339</v>
      </c>
      <c r="V447" s="70">
        <v>0.24</v>
      </c>
      <c r="W447" s="70">
        <v>0.27100000000000002</v>
      </c>
      <c r="X447" s="70">
        <v>58.89</v>
      </c>
      <c r="Y447" s="70">
        <v>67.012</v>
      </c>
      <c r="Z447" s="19">
        <v>184080.7</v>
      </c>
      <c r="AA447" s="19">
        <v>228324</v>
      </c>
    </row>
    <row r="448" spans="1:27" s="71" customFormat="1" x14ac:dyDescent="0.35">
      <c r="A448" s="67" t="s">
        <v>38</v>
      </c>
      <c r="B448" s="21">
        <v>44371</v>
      </c>
      <c r="C448" s="15" t="s">
        <v>21</v>
      </c>
      <c r="D448" s="15" t="s">
        <v>22</v>
      </c>
      <c r="E448" s="15"/>
      <c r="F448" s="15" t="s">
        <v>1677</v>
      </c>
      <c r="G448" s="22"/>
      <c r="H448" s="22"/>
      <c r="I448" s="15" t="s">
        <v>126</v>
      </c>
      <c r="J448" s="15"/>
      <c r="K448" s="15"/>
      <c r="L448" s="15" t="s">
        <v>170</v>
      </c>
      <c r="M448" s="15" t="s">
        <v>174</v>
      </c>
      <c r="N448" s="15" t="s">
        <v>998</v>
      </c>
      <c r="O448" s="15" t="s">
        <v>999</v>
      </c>
      <c r="P448" s="49">
        <v>5.81</v>
      </c>
      <c r="Q448" s="49">
        <v>0</v>
      </c>
      <c r="R448" s="49">
        <v>4.0000000000000002E-4</v>
      </c>
      <c r="S448" s="68">
        <v>4.0000000000000002E-4</v>
      </c>
      <c r="T448" s="69" t="s">
        <v>122</v>
      </c>
      <c r="U448" s="69">
        <v>103</v>
      </c>
      <c r="V448" s="70">
        <v>0.1</v>
      </c>
      <c r="W448" s="70">
        <v>0.56999999999999995</v>
      </c>
      <c r="X448" s="70">
        <v>24.59</v>
      </c>
      <c r="Y448" s="70">
        <v>140.88499999999999</v>
      </c>
      <c r="Z448" s="19">
        <v>8413.18</v>
      </c>
      <c r="AA448" s="19">
        <v>11740</v>
      </c>
    </row>
    <row r="449" spans="1:27" s="71" customFormat="1" x14ac:dyDescent="0.35">
      <c r="A449" s="67" t="s">
        <v>38</v>
      </c>
      <c r="B449" s="21">
        <v>44397</v>
      </c>
      <c r="C449" s="15" t="s">
        <v>21</v>
      </c>
      <c r="D449" s="15" t="s">
        <v>22</v>
      </c>
      <c r="E449" s="15"/>
      <c r="F449" s="15" t="s">
        <v>1678</v>
      </c>
      <c r="G449" s="22"/>
      <c r="H449" s="22"/>
      <c r="I449" s="15" t="s">
        <v>119</v>
      </c>
      <c r="J449" s="15"/>
      <c r="K449" s="15"/>
      <c r="L449" s="15" t="s">
        <v>147</v>
      </c>
      <c r="M449" s="15" t="s">
        <v>174</v>
      </c>
      <c r="N449" s="15" t="s">
        <v>1000</v>
      </c>
      <c r="O449" s="15" t="s">
        <v>1001</v>
      </c>
      <c r="P449" s="49">
        <v>21.501223398107101</v>
      </c>
      <c r="Q449" s="49">
        <v>0</v>
      </c>
      <c r="R449" s="49">
        <v>0</v>
      </c>
      <c r="S449" s="68">
        <v>0</v>
      </c>
      <c r="T449" s="69">
        <v>1</v>
      </c>
      <c r="U449" s="69">
        <v>1</v>
      </c>
      <c r="V449" s="70">
        <v>0.11</v>
      </c>
      <c r="W449" s="70">
        <v>0</v>
      </c>
      <c r="X449" s="70">
        <v>26.59</v>
      </c>
      <c r="Y449" s="70">
        <v>0</v>
      </c>
      <c r="Z449" s="19">
        <v>2110.48</v>
      </c>
      <c r="AA449" s="19">
        <v>3924</v>
      </c>
    </row>
    <row r="450" spans="1:27" s="71" customFormat="1" x14ac:dyDescent="0.35">
      <c r="A450" s="67" t="s">
        <v>38</v>
      </c>
      <c r="B450" s="21">
        <v>44460</v>
      </c>
      <c r="C450" s="15" t="s">
        <v>21</v>
      </c>
      <c r="D450" s="15" t="s">
        <v>22</v>
      </c>
      <c r="E450" s="15"/>
      <c r="F450" s="15" t="s">
        <v>1675</v>
      </c>
      <c r="G450" s="22"/>
      <c r="H450" s="22"/>
      <c r="I450" s="15" t="s">
        <v>127</v>
      </c>
      <c r="J450" s="15"/>
      <c r="K450" s="15"/>
      <c r="L450" s="15" t="s">
        <v>171</v>
      </c>
      <c r="M450" s="15" t="s">
        <v>174</v>
      </c>
      <c r="N450" s="15" t="s">
        <v>1002</v>
      </c>
      <c r="O450" s="15" t="s">
        <v>1003</v>
      </c>
      <c r="P450" s="49">
        <v>54.4</v>
      </c>
      <c r="Q450" s="49">
        <v>0.8</v>
      </c>
      <c r="R450" s="49">
        <v>0</v>
      </c>
      <c r="S450" s="68">
        <v>0.8</v>
      </c>
      <c r="T450" s="69">
        <v>524</v>
      </c>
      <c r="U450" s="69">
        <v>802</v>
      </c>
      <c r="V450" s="70">
        <v>14.76</v>
      </c>
      <c r="W450" s="70">
        <v>46.71</v>
      </c>
      <c r="X450" s="70">
        <v>3688.9</v>
      </c>
      <c r="Y450" s="70">
        <v>11537.5</v>
      </c>
      <c r="Z450" s="19">
        <v>103739.8</v>
      </c>
      <c r="AA450" s="19">
        <v>116050.74510584644</v>
      </c>
    </row>
    <row r="452" spans="1:27" x14ac:dyDescent="0.3">
      <c r="A452" s="91" t="s">
        <v>10</v>
      </c>
    </row>
    <row r="453" spans="1:27" x14ac:dyDescent="0.3">
      <c r="A453" s="91" t="s">
        <v>1750</v>
      </c>
    </row>
    <row r="454" spans="1:27" x14ac:dyDescent="0.35">
      <c r="A454" s="105" t="s">
        <v>1714</v>
      </c>
    </row>
    <row r="455" spans="1:27" x14ac:dyDescent="0.35">
      <c r="A455" s="105" t="s">
        <v>1715</v>
      </c>
    </row>
  </sheetData>
  <sortState xmlns:xlrd2="http://schemas.microsoft.com/office/spreadsheetml/2017/richdata2" ref="A11:AF450">
    <sortCondition ref="A11:A450"/>
  </sortState>
  <mergeCells count="29">
    <mergeCell ref="E9:E10"/>
    <mergeCell ref="AA9:AA10"/>
    <mergeCell ref="A8:P8"/>
    <mergeCell ref="B9:B10"/>
    <mergeCell ref="M9:M10"/>
    <mergeCell ref="P9:P10"/>
    <mergeCell ref="F9:F10"/>
    <mergeCell ref="A9:A10"/>
    <mergeCell ref="C9:C10"/>
    <mergeCell ref="D9:D10"/>
    <mergeCell ref="N9:N10"/>
    <mergeCell ref="O9:O10"/>
    <mergeCell ref="X8:Y8"/>
    <mergeCell ref="Z8:AA8"/>
    <mergeCell ref="U9:U10"/>
    <mergeCell ref="W9:W10"/>
    <mergeCell ref="Y9:Y10"/>
    <mergeCell ref="V9:V10"/>
    <mergeCell ref="X9:X10"/>
    <mergeCell ref="Z9:Z10"/>
    <mergeCell ref="Q8:S8"/>
    <mergeCell ref="G9:I9"/>
    <mergeCell ref="J9:L9"/>
    <mergeCell ref="T8:U8"/>
    <mergeCell ref="V8:W8"/>
    <mergeCell ref="T9:T10"/>
    <mergeCell ref="S9:S10"/>
    <mergeCell ref="Q9:Q10"/>
    <mergeCell ref="R9:R10"/>
  </mergeCells>
  <conditionalFormatting sqref="O97">
    <cfRule type="duplicateValues" dxfId="3" priority="4"/>
  </conditionalFormatting>
  <conditionalFormatting sqref="O98">
    <cfRule type="duplicateValues" dxfId="2" priority="3"/>
  </conditionalFormatting>
  <conditionalFormatting sqref="O100">
    <cfRule type="duplicateValues" dxfId="1" priority="2"/>
  </conditionalFormatting>
  <conditionalFormatting sqref="O11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7A705-1FFD-477B-B68C-F3231545E6F5}">
  <dimension ref="A1:AJ106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.28515625" defaultRowHeight="18" x14ac:dyDescent="0.35"/>
  <cols>
    <col min="1" max="1" width="29.140625" style="3" customWidth="1"/>
    <col min="2" max="2" width="13.85546875" style="1" bestFit="1" customWidth="1"/>
    <col min="3" max="3" width="21" style="1" customWidth="1"/>
    <col min="4" max="4" width="13.28515625" style="1" bestFit="1" customWidth="1"/>
    <col min="5" max="5" width="27.28515625" style="1" customWidth="1"/>
    <col min="6" max="6" width="4.85546875" style="1" bestFit="1" customWidth="1"/>
    <col min="7" max="7" width="6" style="1" bestFit="1" customWidth="1"/>
    <col min="8" max="8" width="13.42578125" style="1" bestFit="1" customWidth="1"/>
    <col min="9" max="9" width="4.85546875" style="1" bestFit="1" customWidth="1"/>
    <col min="10" max="10" width="6" style="1" bestFit="1" customWidth="1"/>
    <col min="11" max="11" width="38.42578125" style="1" customWidth="1"/>
    <col min="12" max="12" width="24.42578125" style="1" bestFit="1" customWidth="1"/>
    <col min="13" max="13" width="16" style="1" bestFit="1" customWidth="1"/>
    <col min="14" max="14" width="17.140625" style="1" customWidth="1"/>
    <col min="15" max="15" width="32.42578125" style="1" customWidth="1"/>
    <col min="16" max="16" width="14.28515625" style="1" bestFit="1" customWidth="1"/>
    <col min="17" max="17" width="15.5703125" style="1" bestFit="1" customWidth="1"/>
    <col min="18" max="18" width="25.7109375" style="1" bestFit="1" customWidth="1"/>
    <col min="19" max="20" width="18.7109375" style="1" customWidth="1"/>
    <col min="21" max="26" width="18.7109375" customWidth="1"/>
    <col min="37" max="16384" width="9.28515625" style="1"/>
  </cols>
  <sheetData>
    <row r="1" spans="1:36" x14ac:dyDescent="0.35">
      <c r="A1" s="2"/>
    </row>
    <row r="6" spans="1:36" s="5" customFormat="1" ht="27.75" x14ac:dyDescent="0.45">
      <c r="A6" s="4" t="s">
        <v>19</v>
      </c>
    </row>
    <row r="7" spans="1:36" ht="18.75" thickBot="1" x14ac:dyDescent="0.4"/>
    <row r="8" spans="1:36" ht="18.75" customHeight="1" thickBot="1" x14ac:dyDescent="0.4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  <c r="P8" s="119" t="s">
        <v>16</v>
      </c>
      <c r="Q8" s="127"/>
      <c r="R8" s="120"/>
      <c r="S8" s="119" t="s">
        <v>1707</v>
      </c>
      <c r="T8" s="120"/>
      <c r="U8" s="119" t="s">
        <v>1708</v>
      </c>
      <c r="V8" s="120"/>
      <c r="W8" s="119" t="s">
        <v>1709</v>
      </c>
      <c r="X8" s="120"/>
      <c r="Y8" s="127" t="s">
        <v>1710</v>
      </c>
      <c r="Z8" s="120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20.25" customHeight="1" x14ac:dyDescent="0.3">
      <c r="A9" s="123" t="s">
        <v>18</v>
      </c>
      <c r="B9" s="123" t="s">
        <v>0</v>
      </c>
      <c r="C9" s="123" t="s">
        <v>1</v>
      </c>
      <c r="D9" s="123" t="s">
        <v>11</v>
      </c>
      <c r="E9" s="131" t="s">
        <v>2</v>
      </c>
      <c r="F9" s="116" t="s">
        <v>3</v>
      </c>
      <c r="G9" s="117"/>
      <c r="H9" s="118"/>
      <c r="I9" s="116" t="s">
        <v>4</v>
      </c>
      <c r="J9" s="117"/>
      <c r="K9" s="118"/>
      <c r="L9" s="123" t="s">
        <v>12</v>
      </c>
      <c r="M9" s="131" t="s">
        <v>5</v>
      </c>
      <c r="N9" s="131" t="s">
        <v>6</v>
      </c>
      <c r="O9" s="123" t="s">
        <v>17</v>
      </c>
      <c r="P9" s="123" t="s">
        <v>13</v>
      </c>
      <c r="Q9" s="123" t="s">
        <v>14</v>
      </c>
      <c r="R9" s="123" t="s">
        <v>15</v>
      </c>
      <c r="S9" s="121">
        <v>2021</v>
      </c>
      <c r="T9" s="125">
        <v>2022</v>
      </c>
      <c r="U9" s="121">
        <v>2021</v>
      </c>
      <c r="V9" s="125">
        <v>2022</v>
      </c>
      <c r="W9" s="121">
        <v>2021</v>
      </c>
      <c r="X9" s="125">
        <v>2022</v>
      </c>
      <c r="Y9" s="121">
        <v>2021</v>
      </c>
      <c r="Z9" s="125">
        <v>2022</v>
      </c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33.75" customHeight="1" thickBot="1" x14ac:dyDescent="0.35">
      <c r="A10" s="124"/>
      <c r="B10" s="124"/>
      <c r="C10" s="124"/>
      <c r="D10" s="124"/>
      <c r="E10" s="132"/>
      <c r="F10" s="6" t="s">
        <v>7</v>
      </c>
      <c r="G10" s="7" t="s">
        <v>8</v>
      </c>
      <c r="H10" s="9" t="s">
        <v>9</v>
      </c>
      <c r="I10" s="6" t="s">
        <v>7</v>
      </c>
      <c r="J10" s="7" t="s">
        <v>8</v>
      </c>
      <c r="K10" s="8" t="s">
        <v>9</v>
      </c>
      <c r="L10" s="124"/>
      <c r="M10" s="132"/>
      <c r="N10" s="132"/>
      <c r="O10" s="124"/>
      <c r="P10" s="124"/>
      <c r="Q10" s="124"/>
      <c r="R10" s="124"/>
      <c r="S10" s="122"/>
      <c r="T10" s="126"/>
      <c r="U10" s="122"/>
      <c r="V10" s="126"/>
      <c r="W10" s="122"/>
      <c r="X10" s="126"/>
      <c r="Y10" s="122"/>
      <c r="Z10" s="126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35">
      <c r="A11" s="28" t="s">
        <v>1017</v>
      </c>
      <c r="B11" s="29">
        <v>44200</v>
      </c>
      <c r="C11" s="30" t="s">
        <v>21</v>
      </c>
      <c r="D11" s="30" t="s">
        <v>22</v>
      </c>
      <c r="E11" s="30" t="s">
        <v>1018</v>
      </c>
      <c r="F11" s="32"/>
      <c r="G11" s="31"/>
      <c r="H11" s="30"/>
      <c r="I11" s="30"/>
      <c r="J11" s="30"/>
      <c r="K11" s="30" t="s">
        <v>1019</v>
      </c>
      <c r="L11" s="30" t="s">
        <v>173</v>
      </c>
      <c r="M11" s="30" t="s">
        <v>1139</v>
      </c>
      <c r="N11" s="30" t="s">
        <v>1140</v>
      </c>
      <c r="O11" s="47">
        <v>62.6</v>
      </c>
      <c r="P11" s="47">
        <v>5.9</v>
      </c>
      <c r="Q11" s="47">
        <v>0</v>
      </c>
      <c r="R11" s="48">
        <v>5.9</v>
      </c>
      <c r="S11" s="53">
        <v>10</v>
      </c>
      <c r="T11" s="53" t="s">
        <v>122</v>
      </c>
      <c r="U11" s="74">
        <v>9.2557317831446593</v>
      </c>
      <c r="V11" s="74">
        <v>8.8422273125760018</v>
      </c>
      <c r="W11" s="74">
        <v>2258.3985550872967</v>
      </c>
      <c r="X11" s="74">
        <v>2157.5034642685446</v>
      </c>
      <c r="Y11" s="15" t="s">
        <v>122</v>
      </c>
      <c r="Z11" s="15" t="s">
        <v>122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35">
      <c r="A12" s="28" t="s">
        <v>1017</v>
      </c>
      <c r="B12" s="29">
        <v>44203</v>
      </c>
      <c r="C12" s="30" t="s">
        <v>21</v>
      </c>
      <c r="D12" s="30" t="s">
        <v>22</v>
      </c>
      <c r="E12" s="30" t="s">
        <v>1020</v>
      </c>
      <c r="F12" s="32"/>
      <c r="G12" s="31"/>
      <c r="H12" s="30"/>
      <c r="I12" s="30"/>
      <c r="J12" s="30"/>
      <c r="K12" s="30" t="s">
        <v>1021</v>
      </c>
      <c r="L12" s="30" t="s">
        <v>173</v>
      </c>
      <c r="M12" s="30" t="s">
        <v>1141</v>
      </c>
      <c r="N12" s="30" t="s">
        <v>1142</v>
      </c>
      <c r="O12" s="47">
        <v>45</v>
      </c>
      <c r="P12" s="47">
        <v>11.8</v>
      </c>
      <c r="Q12" s="47">
        <v>0</v>
      </c>
      <c r="R12" s="48">
        <v>11.8</v>
      </c>
      <c r="S12" s="53">
        <v>16</v>
      </c>
      <c r="T12" s="53" t="s">
        <v>122</v>
      </c>
      <c r="U12" s="74">
        <v>41.321735525877074</v>
      </c>
      <c r="V12" s="74">
        <v>60.145923475014854</v>
      </c>
      <c r="W12" s="74">
        <v>10082.503468314006</v>
      </c>
      <c r="X12" s="74">
        <v>14675.605327903622</v>
      </c>
      <c r="Y12" s="15" t="s">
        <v>122</v>
      </c>
      <c r="Z12" s="15" t="s">
        <v>122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x14ac:dyDescent="0.35">
      <c r="A13" s="28" t="s">
        <v>1017</v>
      </c>
      <c r="B13" s="29">
        <v>44207</v>
      </c>
      <c r="C13" s="30" t="s">
        <v>21</v>
      </c>
      <c r="D13" s="30" t="s">
        <v>22</v>
      </c>
      <c r="E13" s="30" t="s">
        <v>1022</v>
      </c>
      <c r="F13" s="32"/>
      <c r="G13" s="31"/>
      <c r="H13" s="30"/>
      <c r="I13" s="30"/>
      <c r="J13" s="30"/>
      <c r="K13" s="30" t="s">
        <v>1023</v>
      </c>
      <c r="L13" s="30" t="s">
        <v>173</v>
      </c>
      <c r="M13" s="30" t="s">
        <v>1143</v>
      </c>
      <c r="N13" s="30" t="s">
        <v>1144</v>
      </c>
      <c r="O13" s="47">
        <v>129.69999999999999</v>
      </c>
      <c r="P13" s="47">
        <v>12.9</v>
      </c>
      <c r="Q13" s="47">
        <v>26</v>
      </c>
      <c r="R13" s="48">
        <v>38.700000000000003</v>
      </c>
      <c r="S13" s="53">
        <v>997</v>
      </c>
      <c r="T13" s="53" t="s">
        <v>122</v>
      </c>
      <c r="U13" s="74">
        <v>35.670651562425576</v>
      </c>
      <c r="V13" s="74" t="s">
        <v>122</v>
      </c>
      <c r="W13" s="74">
        <v>8703.6389812318412</v>
      </c>
      <c r="X13" s="15" t="s">
        <v>122</v>
      </c>
      <c r="Y13" s="15" t="s">
        <v>122</v>
      </c>
      <c r="Z13" s="15" t="s">
        <v>122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35">
      <c r="A14" s="28" t="s">
        <v>1017</v>
      </c>
      <c r="B14" s="29">
        <v>44217</v>
      </c>
      <c r="C14" s="30" t="s">
        <v>21</v>
      </c>
      <c r="D14" s="30" t="s">
        <v>22</v>
      </c>
      <c r="E14" s="30" t="s">
        <v>1024</v>
      </c>
      <c r="F14" s="32"/>
      <c r="G14" s="31"/>
      <c r="H14" s="30"/>
      <c r="I14" s="30"/>
      <c r="J14" s="30"/>
      <c r="K14" s="30" t="s">
        <v>1025</v>
      </c>
      <c r="L14" s="30" t="s">
        <v>173</v>
      </c>
      <c r="M14" s="30" t="s">
        <v>1145</v>
      </c>
      <c r="N14" s="30" t="s">
        <v>1146</v>
      </c>
      <c r="O14" s="47">
        <v>38.299999999999997</v>
      </c>
      <c r="P14" s="47">
        <v>7.7</v>
      </c>
      <c r="Q14" s="47">
        <v>0</v>
      </c>
      <c r="R14" s="48">
        <v>7.7</v>
      </c>
      <c r="S14" s="53">
        <v>16</v>
      </c>
      <c r="T14" s="53" t="s">
        <v>122</v>
      </c>
      <c r="U14" s="74">
        <v>60.906363889540906</v>
      </c>
      <c r="V14" s="74">
        <v>13.244817737054948</v>
      </c>
      <c r="W14" s="74">
        <v>14861.152789047981</v>
      </c>
      <c r="X14" s="74">
        <v>3231.7355278414075</v>
      </c>
      <c r="Y14" s="15" t="s">
        <v>122</v>
      </c>
      <c r="Z14" s="15" t="s">
        <v>122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35">
      <c r="A15" s="28" t="s">
        <v>1017</v>
      </c>
      <c r="B15" s="29">
        <v>44222</v>
      </c>
      <c r="C15" s="30" t="s">
        <v>21</v>
      </c>
      <c r="D15" s="30" t="s">
        <v>22</v>
      </c>
      <c r="E15" s="30" t="s">
        <v>1026</v>
      </c>
      <c r="F15" s="32"/>
      <c r="G15" s="31"/>
      <c r="H15" s="30"/>
      <c r="I15" s="30"/>
      <c r="J15" s="30"/>
      <c r="K15" s="30" t="s">
        <v>1027</v>
      </c>
      <c r="L15" s="30" t="s">
        <v>173</v>
      </c>
      <c r="M15" s="30" t="s">
        <v>1147</v>
      </c>
      <c r="N15" s="30" t="s">
        <v>1148</v>
      </c>
      <c r="O15" s="47">
        <v>91.9</v>
      </c>
      <c r="P15" s="47">
        <v>24.6</v>
      </c>
      <c r="Q15" s="47">
        <v>0</v>
      </c>
      <c r="R15" s="48">
        <v>24.6</v>
      </c>
      <c r="S15" s="53">
        <v>48</v>
      </c>
      <c r="T15" s="53" t="s">
        <v>122</v>
      </c>
      <c r="U15" s="74">
        <v>69.79284628320751</v>
      </c>
      <c r="V15" s="74">
        <v>30.826334096886402</v>
      </c>
      <c r="W15" s="74">
        <v>17029.454493102632</v>
      </c>
      <c r="X15" s="74">
        <v>7521.6255196402817</v>
      </c>
      <c r="Y15" s="15" t="s">
        <v>122</v>
      </c>
      <c r="Z15" s="15" t="s">
        <v>122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35">
      <c r="A16" s="28" t="s">
        <v>1017</v>
      </c>
      <c r="B16" s="29">
        <v>44223</v>
      </c>
      <c r="C16" s="30" t="s">
        <v>21</v>
      </c>
      <c r="D16" s="30" t="s">
        <v>22</v>
      </c>
      <c r="E16" s="30" t="s">
        <v>1028</v>
      </c>
      <c r="F16" s="32"/>
      <c r="G16" s="31"/>
      <c r="H16" s="30"/>
      <c r="I16" s="30"/>
      <c r="J16" s="30"/>
      <c r="K16" s="30" t="s">
        <v>1027</v>
      </c>
      <c r="L16" s="30" t="s">
        <v>173</v>
      </c>
      <c r="M16" s="30" t="s">
        <v>1149</v>
      </c>
      <c r="N16" s="30" t="s">
        <v>1150</v>
      </c>
      <c r="O16" s="47">
        <v>73.2</v>
      </c>
      <c r="P16" s="47">
        <v>20.399999999999999</v>
      </c>
      <c r="Q16" s="47">
        <v>0</v>
      </c>
      <c r="R16" s="48">
        <v>20.399999999999999</v>
      </c>
      <c r="S16" s="53">
        <v>36</v>
      </c>
      <c r="T16" s="53" t="s">
        <v>122</v>
      </c>
      <c r="U16" s="74">
        <v>78.900408216160173</v>
      </c>
      <c r="V16" s="74">
        <v>40.228217527784849</v>
      </c>
      <c r="W16" s="74">
        <v>19251.699604743084</v>
      </c>
      <c r="X16" s="74">
        <v>9815.685076779504</v>
      </c>
      <c r="Y16" s="15" t="s">
        <v>122</v>
      </c>
      <c r="Z16" s="15" t="s">
        <v>122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35">
      <c r="A17" s="28" t="s">
        <v>1017</v>
      </c>
      <c r="B17" s="29">
        <v>44224</v>
      </c>
      <c r="C17" s="30" t="s">
        <v>21</v>
      </c>
      <c r="D17" s="30" t="s">
        <v>22</v>
      </c>
      <c r="E17" s="30" t="s">
        <v>1029</v>
      </c>
      <c r="F17" s="32"/>
      <c r="G17" s="31"/>
      <c r="H17" s="30"/>
      <c r="I17" s="30"/>
      <c r="J17" s="30"/>
      <c r="K17" s="30" t="s">
        <v>1030</v>
      </c>
      <c r="L17" s="30" t="s">
        <v>173</v>
      </c>
      <c r="M17" s="30" t="s">
        <v>1151</v>
      </c>
      <c r="N17" s="30" t="s">
        <v>1152</v>
      </c>
      <c r="O17" s="47">
        <v>80.2</v>
      </c>
      <c r="P17" s="47">
        <v>25.1</v>
      </c>
      <c r="Q17" s="47">
        <v>0</v>
      </c>
      <c r="R17" s="48">
        <v>25.1</v>
      </c>
      <c r="S17" s="53">
        <v>35</v>
      </c>
      <c r="T17" s="53" t="s">
        <v>122</v>
      </c>
      <c r="U17" s="74">
        <v>53.090396514221048</v>
      </c>
      <c r="V17" s="74">
        <v>20.724527021294648</v>
      </c>
      <c r="W17" s="74">
        <v>12954.056749469935</v>
      </c>
      <c r="X17" s="74">
        <v>5056.7845931958936</v>
      </c>
      <c r="Y17" s="15" t="s">
        <v>122</v>
      </c>
      <c r="Z17" s="15" t="s">
        <v>122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35">
      <c r="A18" s="28" t="s">
        <v>1017</v>
      </c>
      <c r="B18" s="29">
        <v>44229</v>
      </c>
      <c r="C18" s="30" t="s">
        <v>21</v>
      </c>
      <c r="D18" s="30" t="s">
        <v>22</v>
      </c>
      <c r="E18" s="30" t="s">
        <v>1031</v>
      </c>
      <c r="F18" s="32"/>
      <c r="G18" s="31"/>
      <c r="H18" s="30"/>
      <c r="I18" s="30"/>
      <c r="J18" s="30"/>
      <c r="K18" s="30" t="s">
        <v>1030</v>
      </c>
      <c r="L18" s="30" t="s">
        <v>173</v>
      </c>
      <c r="M18" s="30" t="s">
        <v>1153</v>
      </c>
      <c r="N18" s="30" t="s">
        <v>1154</v>
      </c>
      <c r="O18" s="47">
        <v>150.19999999999999</v>
      </c>
      <c r="P18" s="47">
        <v>128.69999999999999</v>
      </c>
      <c r="Q18" s="47">
        <v>3.3</v>
      </c>
      <c r="R18" s="48">
        <v>132</v>
      </c>
      <c r="S18" s="53">
        <v>22</v>
      </c>
      <c r="T18" s="53" t="s">
        <v>122</v>
      </c>
      <c r="U18" s="74">
        <v>89.839888979622671</v>
      </c>
      <c r="V18" s="74">
        <v>35.203472752467412</v>
      </c>
      <c r="W18" s="74">
        <v>21920.932911027932</v>
      </c>
      <c r="X18" s="74">
        <v>8589.6473516020469</v>
      </c>
      <c r="Y18" s="15" t="s">
        <v>122</v>
      </c>
      <c r="Z18" s="15" t="s">
        <v>122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35">
      <c r="A19" s="28" t="s">
        <v>1017</v>
      </c>
      <c r="B19" s="29">
        <v>44230</v>
      </c>
      <c r="C19" s="30" t="s">
        <v>21</v>
      </c>
      <c r="D19" s="30" t="s">
        <v>22</v>
      </c>
      <c r="E19" s="30" t="s">
        <v>1032</v>
      </c>
      <c r="F19" s="32"/>
      <c r="G19" s="31"/>
      <c r="H19" s="30"/>
      <c r="I19" s="30"/>
      <c r="J19" s="30"/>
      <c r="K19" s="30" t="s">
        <v>1025</v>
      </c>
      <c r="L19" s="30" t="s">
        <v>1155</v>
      </c>
      <c r="M19" s="30" t="s">
        <v>1156</v>
      </c>
      <c r="N19" s="30" t="s">
        <v>1157</v>
      </c>
      <c r="O19" s="47">
        <v>27.6</v>
      </c>
      <c r="P19" s="47">
        <v>21.5</v>
      </c>
      <c r="Q19" s="47">
        <v>0</v>
      </c>
      <c r="R19" s="48">
        <v>21.5</v>
      </c>
      <c r="S19" s="53">
        <v>2</v>
      </c>
      <c r="T19" s="53" t="s">
        <v>122</v>
      </c>
      <c r="U19" s="74">
        <v>76.69696140076546</v>
      </c>
      <c r="V19" s="74">
        <v>13.559005684228389</v>
      </c>
      <c r="W19" s="74">
        <v>18714.058581786772</v>
      </c>
      <c r="X19" s="74">
        <v>3308.3973869517267</v>
      </c>
      <c r="Y19" s="15" t="s">
        <v>122</v>
      </c>
      <c r="Z19" s="15" t="s">
        <v>122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35">
      <c r="A20" s="28" t="s">
        <v>1017</v>
      </c>
      <c r="B20" s="29">
        <v>44231</v>
      </c>
      <c r="C20" s="30" t="s">
        <v>21</v>
      </c>
      <c r="D20" s="30" t="s">
        <v>22</v>
      </c>
      <c r="E20" s="30" t="s">
        <v>1033</v>
      </c>
      <c r="F20" s="32"/>
      <c r="G20" s="31"/>
      <c r="H20" s="30"/>
      <c r="I20" s="30"/>
      <c r="J20" s="30"/>
      <c r="K20" s="30" t="s">
        <v>1030</v>
      </c>
      <c r="L20" s="30" t="s">
        <v>173</v>
      </c>
      <c r="M20" s="30" t="s">
        <v>1158</v>
      </c>
      <c r="N20" s="30" t="s">
        <v>1159</v>
      </c>
      <c r="O20" s="47">
        <v>291.5</v>
      </c>
      <c r="P20" s="47">
        <v>50.6</v>
      </c>
      <c r="Q20" s="47">
        <v>0</v>
      </c>
      <c r="R20" s="48">
        <v>50.6</v>
      </c>
      <c r="S20" s="53">
        <v>45</v>
      </c>
      <c r="T20" s="53" t="s">
        <v>122</v>
      </c>
      <c r="U20" s="74">
        <v>180.95960835622299</v>
      </c>
      <c r="V20" s="74">
        <v>51.716580413449847</v>
      </c>
      <c r="W20" s="74">
        <v>44154.144438918411</v>
      </c>
      <c r="X20" s="74">
        <v>12618.845620881762</v>
      </c>
      <c r="Y20" s="15" t="s">
        <v>122</v>
      </c>
      <c r="Z20" s="15" t="s">
        <v>122</v>
      </c>
    </row>
    <row r="21" spans="1:36" x14ac:dyDescent="0.35">
      <c r="A21" s="28" t="s">
        <v>1017</v>
      </c>
      <c r="B21" s="29">
        <v>44231</v>
      </c>
      <c r="C21" s="30" t="s">
        <v>21</v>
      </c>
      <c r="D21" s="30" t="s">
        <v>22</v>
      </c>
      <c r="E21" s="30" t="s">
        <v>1034</v>
      </c>
      <c r="F21" s="32"/>
      <c r="G21" s="31"/>
      <c r="H21" s="30"/>
      <c r="I21" s="30"/>
      <c r="J21" s="30"/>
      <c r="K21" s="30" t="s">
        <v>172</v>
      </c>
      <c r="L21" s="30" t="s">
        <v>173</v>
      </c>
      <c r="M21" s="30" t="s">
        <v>1160</v>
      </c>
      <c r="N21" s="30" t="s">
        <v>1161</v>
      </c>
      <c r="O21" s="47">
        <v>24.8</v>
      </c>
      <c r="P21" s="47">
        <v>6.4</v>
      </c>
      <c r="Q21" s="47">
        <v>0</v>
      </c>
      <c r="R21" s="48">
        <v>6.4</v>
      </c>
      <c r="S21" s="53">
        <v>12</v>
      </c>
      <c r="T21" s="53" t="s">
        <v>122</v>
      </c>
      <c r="U21" s="74">
        <v>36.008397546669364</v>
      </c>
      <c r="V21" s="74">
        <v>26.325895760866494</v>
      </c>
      <c r="W21" s="74">
        <v>8786.0490013873241</v>
      </c>
      <c r="X21" s="74">
        <v>6423.5185656514241</v>
      </c>
      <c r="Y21" s="15" t="s">
        <v>122</v>
      </c>
      <c r="Z21" s="15" t="s">
        <v>122</v>
      </c>
    </row>
    <row r="22" spans="1:36" x14ac:dyDescent="0.35">
      <c r="A22" s="28" t="s">
        <v>1017</v>
      </c>
      <c r="B22" s="29">
        <v>44235</v>
      </c>
      <c r="C22" s="30" t="s">
        <v>21</v>
      </c>
      <c r="D22" s="30" t="s">
        <v>22</v>
      </c>
      <c r="E22" s="30" t="s">
        <v>1035</v>
      </c>
      <c r="F22" s="32"/>
      <c r="G22" s="31"/>
      <c r="H22" s="30"/>
      <c r="I22" s="30"/>
      <c r="J22" s="30"/>
      <c r="K22" s="30" t="s">
        <v>1027</v>
      </c>
      <c r="L22" s="30" t="s">
        <v>173</v>
      </c>
      <c r="M22" s="30" t="s">
        <v>1162</v>
      </c>
      <c r="N22" s="30" t="s">
        <v>1163</v>
      </c>
      <c r="O22" s="47">
        <v>137.5</v>
      </c>
      <c r="P22" s="47">
        <v>29.4</v>
      </c>
      <c r="Q22" s="47">
        <v>0</v>
      </c>
      <c r="R22" s="48">
        <v>29.4</v>
      </c>
      <c r="S22" s="53">
        <v>59</v>
      </c>
      <c r="T22" s="53" t="s">
        <v>122</v>
      </c>
      <c r="U22" s="74">
        <v>62.635034670266641</v>
      </c>
      <c r="V22" s="74">
        <v>14.398914057860354</v>
      </c>
      <c r="W22" s="74">
        <v>15282.948459545061</v>
      </c>
      <c r="X22" s="74">
        <v>3513.3350301179266</v>
      </c>
      <c r="Y22" s="15" t="s">
        <v>122</v>
      </c>
      <c r="Z22" s="15" t="s">
        <v>122</v>
      </c>
    </row>
    <row r="23" spans="1:36" x14ac:dyDescent="0.35">
      <c r="A23" s="28" t="s">
        <v>1017</v>
      </c>
      <c r="B23" s="29">
        <v>44238</v>
      </c>
      <c r="C23" s="30" t="s">
        <v>21</v>
      </c>
      <c r="D23" s="30" t="s">
        <v>22</v>
      </c>
      <c r="E23" s="30" t="s">
        <v>1036</v>
      </c>
      <c r="F23" s="32"/>
      <c r="G23" s="31"/>
      <c r="H23" s="30"/>
      <c r="I23" s="30"/>
      <c r="J23" s="30"/>
      <c r="K23" s="30" t="s">
        <v>1023</v>
      </c>
      <c r="L23" s="30" t="s">
        <v>173</v>
      </c>
      <c r="M23" s="30" t="s">
        <v>1164</v>
      </c>
      <c r="N23" s="30" t="s">
        <v>1165</v>
      </c>
      <c r="O23" s="47">
        <v>237.1</v>
      </c>
      <c r="P23" s="47">
        <v>40.5</v>
      </c>
      <c r="Q23" s="47">
        <v>0</v>
      </c>
      <c r="R23" s="48">
        <v>40.5</v>
      </c>
      <c r="S23" s="53">
        <v>1314</v>
      </c>
      <c r="T23" s="53" t="s">
        <v>122</v>
      </c>
      <c r="U23" s="74">
        <v>64.785149050606705</v>
      </c>
      <c r="V23" s="74">
        <v>30.499420265263993</v>
      </c>
      <c r="W23" s="74">
        <v>15807.576368348036</v>
      </c>
      <c r="X23" s="74">
        <v>7441.8585447244141</v>
      </c>
      <c r="Y23" s="15" t="s">
        <v>122</v>
      </c>
      <c r="Z23" s="15" t="s">
        <v>122</v>
      </c>
    </row>
    <row r="24" spans="1:36" x14ac:dyDescent="0.35">
      <c r="A24" s="28" t="s">
        <v>1017</v>
      </c>
      <c r="B24" s="29">
        <v>44245</v>
      </c>
      <c r="C24" s="30" t="s">
        <v>21</v>
      </c>
      <c r="D24" s="30" t="s">
        <v>22</v>
      </c>
      <c r="E24" s="30" t="s">
        <v>1037</v>
      </c>
      <c r="F24" s="32"/>
      <c r="G24" s="31"/>
      <c r="H24" s="30"/>
      <c r="I24" s="30"/>
      <c r="J24" s="30"/>
      <c r="K24" s="30" t="s">
        <v>1027</v>
      </c>
      <c r="L24" s="30" t="s">
        <v>173</v>
      </c>
      <c r="M24" s="30" t="s">
        <v>1166</v>
      </c>
      <c r="N24" s="30" t="s">
        <v>1167</v>
      </c>
      <c r="O24" s="47">
        <v>31</v>
      </c>
      <c r="P24" s="47">
        <v>11.5</v>
      </c>
      <c r="Q24" s="47">
        <v>0</v>
      </c>
      <c r="R24" s="48">
        <v>11.5</v>
      </c>
      <c r="S24" s="53">
        <v>32</v>
      </c>
      <c r="T24" s="53" t="s">
        <v>122</v>
      </c>
      <c r="U24" s="74">
        <v>28.316587874182055</v>
      </c>
      <c r="V24" s="74">
        <v>15.559231922174147</v>
      </c>
      <c r="W24" s="74">
        <v>6909.2474413004211</v>
      </c>
      <c r="X24" s="74">
        <v>3796.4525890104919</v>
      </c>
      <c r="Y24" s="15" t="s">
        <v>122</v>
      </c>
      <c r="Z24" s="15" t="s">
        <v>122</v>
      </c>
    </row>
    <row r="25" spans="1:36" x14ac:dyDescent="0.35">
      <c r="A25" s="28" t="s">
        <v>1017</v>
      </c>
      <c r="B25" s="29">
        <v>44250</v>
      </c>
      <c r="C25" s="30" t="s">
        <v>21</v>
      </c>
      <c r="D25" s="30" t="s">
        <v>22</v>
      </c>
      <c r="E25" s="30" t="s">
        <v>1038</v>
      </c>
      <c r="F25" s="32"/>
      <c r="G25" s="31"/>
      <c r="H25" s="30"/>
      <c r="I25" s="30"/>
      <c r="J25" s="30"/>
      <c r="K25" s="30" t="s">
        <v>1039</v>
      </c>
      <c r="L25" s="30" t="s">
        <v>173</v>
      </c>
      <c r="M25" s="30" t="s">
        <v>1168</v>
      </c>
      <c r="N25" s="30" t="s">
        <v>1169</v>
      </c>
      <c r="O25" s="47">
        <v>172.1</v>
      </c>
      <c r="P25" s="47">
        <v>42.6</v>
      </c>
      <c r="Q25" s="47">
        <v>0</v>
      </c>
      <c r="R25" s="48">
        <v>42.6</v>
      </c>
      <c r="S25" s="53">
        <v>74</v>
      </c>
      <c r="T25" s="53" t="s">
        <v>122</v>
      </c>
      <c r="U25" s="74">
        <v>173.09910538310658</v>
      </c>
      <c r="V25" s="74">
        <v>83.063261785582995</v>
      </c>
      <c r="W25" s="74">
        <v>42236.181713478007</v>
      </c>
      <c r="X25" s="74">
        <v>20267.435875682251</v>
      </c>
      <c r="Y25" s="15" t="s">
        <v>122</v>
      </c>
      <c r="Z25" s="15" t="s">
        <v>122</v>
      </c>
    </row>
    <row r="26" spans="1:36" x14ac:dyDescent="0.35">
      <c r="A26" s="28" t="s">
        <v>1017</v>
      </c>
      <c r="B26" s="29">
        <v>44250</v>
      </c>
      <c r="C26" s="30" t="s">
        <v>21</v>
      </c>
      <c r="D26" s="30" t="s">
        <v>22</v>
      </c>
      <c r="E26" s="30" t="s">
        <v>1040</v>
      </c>
      <c r="F26" s="32"/>
      <c r="G26" s="31"/>
      <c r="H26" s="30"/>
      <c r="I26" s="30"/>
      <c r="J26" s="30"/>
      <c r="K26" s="30" t="s">
        <v>1039</v>
      </c>
      <c r="L26" s="30" t="s">
        <v>173</v>
      </c>
      <c r="M26" s="30" t="s">
        <v>1170</v>
      </c>
      <c r="N26" s="30" t="s">
        <v>1171</v>
      </c>
      <c r="O26" s="47">
        <v>37.1</v>
      </c>
      <c r="P26" s="47">
        <v>0</v>
      </c>
      <c r="Q26" s="47">
        <v>7.6</v>
      </c>
      <c r="R26" s="48">
        <v>7.6</v>
      </c>
      <c r="S26" s="53">
        <v>102</v>
      </c>
      <c r="T26" s="53" t="s">
        <v>122</v>
      </c>
      <c r="U26" s="74">
        <v>29.509430424097669</v>
      </c>
      <c r="V26" s="74">
        <v>16.329289330052884</v>
      </c>
      <c r="W26" s="74">
        <v>7200.3010234798312</v>
      </c>
      <c r="X26" s="74">
        <v>3984.3465965329037</v>
      </c>
      <c r="Y26" s="15" t="s">
        <v>122</v>
      </c>
      <c r="Z26" s="15" t="s">
        <v>122</v>
      </c>
    </row>
    <row r="27" spans="1:36" x14ac:dyDescent="0.35">
      <c r="A27" s="28" t="s">
        <v>1017</v>
      </c>
      <c r="B27" s="29">
        <v>44252</v>
      </c>
      <c r="C27" s="30" t="s">
        <v>21</v>
      </c>
      <c r="D27" s="30" t="s">
        <v>22</v>
      </c>
      <c r="E27" s="30" t="s">
        <v>1041</v>
      </c>
      <c r="F27" s="32"/>
      <c r="G27" s="31"/>
      <c r="H27" s="30"/>
      <c r="I27" s="30"/>
      <c r="J27" s="30"/>
      <c r="K27" s="30" t="s">
        <v>1025</v>
      </c>
      <c r="L27" s="30" t="s">
        <v>1155</v>
      </c>
      <c r="M27" s="30" t="s">
        <v>1172</v>
      </c>
      <c r="N27" s="30" t="s">
        <v>1173</v>
      </c>
      <c r="O27" s="47">
        <v>10.3</v>
      </c>
      <c r="P27" s="47">
        <v>10.6</v>
      </c>
      <c r="Q27" s="47">
        <v>0</v>
      </c>
      <c r="R27" s="48">
        <v>10.6</v>
      </c>
      <c r="S27" s="53">
        <v>4</v>
      </c>
      <c r="T27" s="53" t="s">
        <v>122</v>
      </c>
      <c r="U27" s="74">
        <v>4.076154005586206</v>
      </c>
      <c r="V27" s="74">
        <v>2.1749950510449367</v>
      </c>
      <c r="W27" s="74">
        <v>994.58157736303428</v>
      </c>
      <c r="X27" s="74">
        <v>530.69879245496452</v>
      </c>
      <c r="Y27" s="15" t="s">
        <v>122</v>
      </c>
      <c r="Z27" s="15" t="s">
        <v>122</v>
      </c>
    </row>
    <row r="28" spans="1:36" x14ac:dyDescent="0.35">
      <c r="A28" s="28" t="s">
        <v>1017</v>
      </c>
      <c r="B28" s="29">
        <v>44252</v>
      </c>
      <c r="C28" s="30" t="s">
        <v>21</v>
      </c>
      <c r="D28" s="30" t="s">
        <v>22</v>
      </c>
      <c r="E28" s="30" t="s">
        <v>1042</v>
      </c>
      <c r="F28" s="32"/>
      <c r="G28" s="31"/>
      <c r="H28" s="30"/>
      <c r="I28" s="30"/>
      <c r="J28" s="30"/>
      <c r="K28" s="30" t="s">
        <v>1021</v>
      </c>
      <c r="L28" s="30" t="s">
        <v>173</v>
      </c>
      <c r="M28" s="30" t="s">
        <v>1174</v>
      </c>
      <c r="N28" s="30" t="s">
        <v>1175</v>
      </c>
      <c r="O28" s="47">
        <v>456.2</v>
      </c>
      <c r="P28" s="47">
        <v>36.5</v>
      </c>
      <c r="Q28" s="47">
        <v>53.4</v>
      </c>
      <c r="R28" s="48">
        <v>89.8</v>
      </c>
      <c r="S28" s="53">
        <v>1893</v>
      </c>
      <c r="T28" s="53" t="s">
        <v>122</v>
      </c>
      <c r="U28" s="74">
        <v>440.4515395108873</v>
      </c>
      <c r="V28" s="74">
        <v>549.54045417267616</v>
      </c>
      <c r="W28" s="74">
        <v>107470.1756406565</v>
      </c>
      <c r="X28" s="74">
        <v>134087.87081813297</v>
      </c>
      <c r="Y28" s="15" t="s">
        <v>122</v>
      </c>
      <c r="Z28" s="15" t="s">
        <v>122</v>
      </c>
    </row>
    <row r="29" spans="1:36" x14ac:dyDescent="0.35">
      <c r="A29" s="28" t="s">
        <v>1017</v>
      </c>
      <c r="B29" s="29">
        <v>44252</v>
      </c>
      <c r="C29" s="30" t="s">
        <v>21</v>
      </c>
      <c r="D29" s="30" t="s">
        <v>22</v>
      </c>
      <c r="E29" s="30" t="s">
        <v>1043</v>
      </c>
      <c r="F29" s="32"/>
      <c r="G29" s="31"/>
      <c r="H29" s="30"/>
      <c r="I29" s="30"/>
      <c r="J29" s="30"/>
      <c r="K29" s="30" t="s">
        <v>1044</v>
      </c>
      <c r="L29" s="30" t="s">
        <v>173</v>
      </c>
      <c r="M29" s="30" t="s">
        <v>1176</v>
      </c>
      <c r="N29" s="30" t="s">
        <v>1177</v>
      </c>
      <c r="O29" s="47">
        <v>95.9</v>
      </c>
      <c r="P29" s="47">
        <v>21.2</v>
      </c>
      <c r="Q29" s="47">
        <v>0</v>
      </c>
      <c r="R29" s="48">
        <v>21.2</v>
      </c>
      <c r="S29" s="53">
        <v>54</v>
      </c>
      <c r="T29" s="53" t="s">
        <v>122</v>
      </c>
      <c r="U29" s="74">
        <v>94.545253934653644</v>
      </c>
      <c r="V29" s="74">
        <v>99.434970730465778</v>
      </c>
      <c r="W29" s="74">
        <v>23069.041960055489</v>
      </c>
      <c r="X29" s="74">
        <v>24262.13285823365</v>
      </c>
      <c r="Y29" s="15" t="s">
        <v>122</v>
      </c>
      <c r="Z29" s="15" t="s">
        <v>122</v>
      </c>
    </row>
    <row r="30" spans="1:36" x14ac:dyDescent="0.35">
      <c r="A30" s="28" t="s">
        <v>1017</v>
      </c>
      <c r="B30" s="29">
        <v>44252</v>
      </c>
      <c r="C30" s="30" t="s">
        <v>21</v>
      </c>
      <c r="D30" s="30" t="s">
        <v>22</v>
      </c>
      <c r="E30" s="30" t="s">
        <v>1045</v>
      </c>
      <c r="F30" s="32"/>
      <c r="G30" s="31"/>
      <c r="H30" s="30"/>
      <c r="I30" s="30"/>
      <c r="J30" s="30"/>
      <c r="K30" s="30" t="s">
        <v>1027</v>
      </c>
      <c r="L30" s="30" t="s">
        <v>173</v>
      </c>
      <c r="M30" s="30" t="s">
        <v>1178</v>
      </c>
      <c r="N30" s="30" t="s">
        <v>1179</v>
      </c>
      <c r="O30" s="47">
        <v>52.9</v>
      </c>
      <c r="P30" s="47">
        <v>18.7</v>
      </c>
      <c r="Q30" s="47">
        <v>0</v>
      </c>
      <c r="R30" s="48">
        <v>18.7</v>
      </c>
      <c r="S30" s="53">
        <v>50</v>
      </c>
      <c r="T30" s="53" t="s">
        <v>122</v>
      </c>
      <c r="U30" s="74">
        <v>17.634851224026264</v>
      </c>
      <c r="V30" s="74">
        <v>9.369644523627727</v>
      </c>
      <c r="W30" s="74">
        <v>4302.9036986624087</v>
      </c>
      <c r="X30" s="74">
        <v>2286.1932637651653</v>
      </c>
      <c r="Y30" s="15" t="s">
        <v>122</v>
      </c>
      <c r="Z30" s="15" t="s">
        <v>122</v>
      </c>
    </row>
    <row r="31" spans="1:36" x14ac:dyDescent="0.35">
      <c r="A31" s="28" t="s">
        <v>1017</v>
      </c>
      <c r="B31" s="29">
        <v>44257</v>
      </c>
      <c r="C31" s="30" t="s">
        <v>21</v>
      </c>
      <c r="D31" s="30" t="s">
        <v>22</v>
      </c>
      <c r="E31" s="30" t="s">
        <v>1046</v>
      </c>
      <c r="F31" s="32"/>
      <c r="G31" s="31"/>
      <c r="H31" s="30"/>
      <c r="I31" s="30"/>
      <c r="J31" s="30"/>
      <c r="K31" s="30" t="s">
        <v>1047</v>
      </c>
      <c r="L31" s="30" t="s">
        <v>173</v>
      </c>
      <c r="M31" s="30" t="s">
        <v>1180</v>
      </c>
      <c r="N31" s="30" t="s">
        <v>1181</v>
      </c>
      <c r="O31" s="47">
        <v>82.8</v>
      </c>
      <c r="P31" s="47">
        <v>15.4</v>
      </c>
      <c r="Q31" s="47">
        <v>0</v>
      </c>
      <c r="R31" s="48">
        <v>15.4</v>
      </c>
      <c r="S31" s="53">
        <v>24</v>
      </c>
      <c r="T31" s="53" t="s">
        <v>122</v>
      </c>
      <c r="U31" s="74">
        <v>25.787173181404086</v>
      </c>
      <c r="V31" s="74">
        <v>3.1783603404881089</v>
      </c>
      <c r="W31" s="74">
        <v>6292.0702562625966</v>
      </c>
      <c r="X31" s="74">
        <v>775.51992307909848</v>
      </c>
      <c r="Y31" s="15" t="s">
        <v>122</v>
      </c>
      <c r="Z31" s="15" t="s">
        <v>122</v>
      </c>
    </row>
    <row r="32" spans="1:36" x14ac:dyDescent="0.35">
      <c r="A32" s="28" t="s">
        <v>1017</v>
      </c>
      <c r="B32" s="29">
        <v>44258</v>
      </c>
      <c r="C32" s="30" t="s">
        <v>21</v>
      </c>
      <c r="D32" s="30" t="s">
        <v>22</v>
      </c>
      <c r="E32" s="30" t="s">
        <v>1048</v>
      </c>
      <c r="F32" s="32"/>
      <c r="G32" s="31"/>
      <c r="H32" s="30"/>
      <c r="I32" s="30"/>
      <c r="J32" s="30"/>
      <c r="K32" s="30" t="s">
        <v>1027</v>
      </c>
      <c r="L32" s="30" t="s">
        <v>173</v>
      </c>
      <c r="M32" s="30" t="s">
        <v>1182</v>
      </c>
      <c r="N32" s="30" t="s">
        <v>1183</v>
      </c>
      <c r="O32" s="47">
        <v>63.2</v>
      </c>
      <c r="P32" s="47">
        <v>9.6</v>
      </c>
      <c r="Q32" s="47">
        <v>0</v>
      </c>
      <c r="R32" s="48">
        <v>9.6</v>
      </c>
      <c r="S32" s="53">
        <v>198</v>
      </c>
      <c r="T32" s="53" t="s">
        <v>122</v>
      </c>
      <c r="U32" s="74">
        <v>98.114359313469066</v>
      </c>
      <c r="V32" s="74">
        <v>29.775741636265945</v>
      </c>
      <c r="W32" s="74">
        <v>23939.903672486453</v>
      </c>
      <c r="X32" s="74">
        <v>7265.2809592488902</v>
      </c>
      <c r="Y32" s="15" t="s">
        <v>122</v>
      </c>
      <c r="Z32" s="15" t="s">
        <v>122</v>
      </c>
    </row>
    <row r="33" spans="1:26" x14ac:dyDescent="0.35">
      <c r="A33" s="28" t="s">
        <v>1017</v>
      </c>
      <c r="B33" s="29">
        <v>44258</v>
      </c>
      <c r="C33" s="30" t="s">
        <v>21</v>
      </c>
      <c r="D33" s="30" t="s">
        <v>22</v>
      </c>
      <c r="E33" s="30" t="s">
        <v>1049</v>
      </c>
      <c r="F33" s="32"/>
      <c r="G33" s="31"/>
      <c r="H33" s="30"/>
      <c r="I33" s="30"/>
      <c r="J33" s="30"/>
      <c r="K33" s="30" t="s">
        <v>1025</v>
      </c>
      <c r="L33" s="30" t="s">
        <v>1155</v>
      </c>
      <c r="M33" s="30" t="s">
        <v>1184</v>
      </c>
      <c r="N33" s="30" t="s">
        <v>1185</v>
      </c>
      <c r="O33" s="47">
        <v>13.9</v>
      </c>
      <c r="P33" s="47">
        <v>13.9</v>
      </c>
      <c r="Q33" s="47">
        <v>0</v>
      </c>
      <c r="R33" s="48">
        <v>13.9</v>
      </c>
      <c r="S33" s="53">
        <v>5</v>
      </c>
      <c r="T33" s="53" t="s">
        <v>122</v>
      </c>
      <c r="U33" s="74">
        <v>4.87583371488721</v>
      </c>
      <c r="V33" s="74">
        <v>2.2677526088063122</v>
      </c>
      <c r="W33" s="74">
        <v>1189.7034264324793</v>
      </c>
      <c r="X33" s="74">
        <v>553.33163654874022</v>
      </c>
      <c r="Y33" s="15" t="s">
        <v>122</v>
      </c>
      <c r="Z33" s="15" t="s">
        <v>122</v>
      </c>
    </row>
    <row r="34" spans="1:26" x14ac:dyDescent="0.35">
      <c r="A34" s="28" t="s">
        <v>1017</v>
      </c>
      <c r="B34" s="29">
        <v>44259</v>
      </c>
      <c r="C34" s="30" t="s">
        <v>21</v>
      </c>
      <c r="D34" s="30" t="s">
        <v>22</v>
      </c>
      <c r="E34" s="30" t="s">
        <v>1050</v>
      </c>
      <c r="F34" s="32"/>
      <c r="G34" s="31"/>
      <c r="H34" s="30"/>
      <c r="I34" s="30"/>
      <c r="J34" s="30"/>
      <c r="K34" s="30" t="s">
        <v>1025</v>
      </c>
      <c r="L34" s="30" t="s">
        <v>173</v>
      </c>
      <c r="M34" s="30" t="s">
        <v>1186</v>
      </c>
      <c r="N34" s="30" t="s">
        <v>1187</v>
      </c>
      <c r="O34" s="47">
        <v>20.5</v>
      </c>
      <c r="P34" s="47">
        <v>6</v>
      </c>
      <c r="Q34" s="47">
        <v>0</v>
      </c>
      <c r="R34" s="48">
        <v>6</v>
      </c>
      <c r="S34" s="53">
        <v>5</v>
      </c>
      <c r="T34" s="53" t="s">
        <v>122</v>
      </c>
      <c r="U34" s="74">
        <v>16.875391298340229</v>
      </c>
      <c r="V34" s="74">
        <v>13.593224173524504</v>
      </c>
      <c r="W34" s="74">
        <v>4117.5954767950161</v>
      </c>
      <c r="X34" s="74">
        <v>3316.746698339979</v>
      </c>
      <c r="Y34" s="15" t="s">
        <v>122</v>
      </c>
      <c r="Z34" s="15" t="s">
        <v>122</v>
      </c>
    </row>
    <row r="35" spans="1:26" x14ac:dyDescent="0.35">
      <c r="A35" s="28" t="s">
        <v>1017</v>
      </c>
      <c r="B35" s="29">
        <v>44259</v>
      </c>
      <c r="C35" s="30" t="s">
        <v>21</v>
      </c>
      <c r="D35" s="30" t="s">
        <v>22</v>
      </c>
      <c r="E35" s="30" t="s">
        <v>1051</v>
      </c>
      <c r="F35" s="32"/>
      <c r="G35" s="31"/>
      <c r="H35" s="30"/>
      <c r="I35" s="30"/>
      <c r="J35" s="30"/>
      <c r="K35" s="30" t="s">
        <v>1052</v>
      </c>
      <c r="L35" s="30" t="s">
        <v>173</v>
      </c>
      <c r="M35" s="30" t="s">
        <v>1188</v>
      </c>
      <c r="N35" s="30" t="s">
        <v>1189</v>
      </c>
      <c r="O35" s="47">
        <v>319.10000000000002</v>
      </c>
      <c r="P35" s="47">
        <v>65.900000000000006</v>
      </c>
      <c r="Q35" s="47">
        <v>0</v>
      </c>
      <c r="R35" s="48">
        <v>65.900000000000006</v>
      </c>
      <c r="S35" s="53">
        <v>885</v>
      </c>
      <c r="T35" s="53" t="s">
        <v>122</v>
      </c>
      <c r="U35" s="74">
        <v>163.27516978968694</v>
      </c>
      <c r="V35" s="74">
        <v>255.33864992505872</v>
      </c>
      <c r="W35" s="74">
        <v>39839.141428683615</v>
      </c>
      <c r="X35" s="74">
        <v>62302.630581714322</v>
      </c>
      <c r="Y35" s="15" t="s">
        <v>122</v>
      </c>
      <c r="Z35" s="15" t="s">
        <v>122</v>
      </c>
    </row>
    <row r="36" spans="1:26" x14ac:dyDescent="0.35">
      <c r="A36" s="28" t="s">
        <v>1017</v>
      </c>
      <c r="B36" s="29">
        <v>44259</v>
      </c>
      <c r="C36" s="30" t="s">
        <v>21</v>
      </c>
      <c r="D36" s="30" t="s">
        <v>22</v>
      </c>
      <c r="E36" s="30" t="s">
        <v>1053</v>
      </c>
      <c r="F36" s="32"/>
      <c r="G36" s="31"/>
      <c r="H36" s="30"/>
      <c r="I36" s="30"/>
      <c r="J36" s="30"/>
      <c r="K36" s="30" t="s">
        <v>1052</v>
      </c>
      <c r="L36" s="30" t="s">
        <v>173</v>
      </c>
      <c r="M36" s="30" t="s">
        <v>1190</v>
      </c>
      <c r="N36" s="30" t="s">
        <v>1191</v>
      </c>
      <c r="O36" s="47">
        <v>450.4</v>
      </c>
      <c r="P36" s="47">
        <v>75.3</v>
      </c>
      <c r="Q36" s="47">
        <v>0</v>
      </c>
      <c r="R36" s="48">
        <v>75.3</v>
      </c>
      <c r="S36" s="53">
        <v>2450</v>
      </c>
      <c r="T36" s="53" t="s">
        <v>122</v>
      </c>
      <c r="U36" s="74">
        <v>212.35132379527315</v>
      </c>
      <c r="V36" s="74">
        <v>329.74378552642742</v>
      </c>
      <c r="W36" s="74">
        <v>51813.723006046646</v>
      </c>
      <c r="X36" s="74">
        <v>80457.483668448302</v>
      </c>
      <c r="Y36" s="15" t="s">
        <v>122</v>
      </c>
      <c r="Z36" s="15" t="s">
        <v>122</v>
      </c>
    </row>
    <row r="37" spans="1:26" x14ac:dyDescent="0.35">
      <c r="A37" s="28" t="s">
        <v>1017</v>
      </c>
      <c r="B37" s="29">
        <v>44259</v>
      </c>
      <c r="C37" s="30" t="s">
        <v>21</v>
      </c>
      <c r="D37" s="30" t="s">
        <v>22</v>
      </c>
      <c r="E37" s="30" t="s">
        <v>1054</v>
      </c>
      <c r="F37" s="32"/>
      <c r="G37" s="31"/>
      <c r="H37" s="30"/>
      <c r="I37" s="30"/>
      <c r="J37" s="30"/>
      <c r="K37" s="30" t="s">
        <v>1052</v>
      </c>
      <c r="L37" s="30" t="s">
        <v>173</v>
      </c>
      <c r="M37" s="30" t="s">
        <v>1192</v>
      </c>
      <c r="N37" s="30" t="s">
        <v>1193</v>
      </c>
      <c r="O37" s="47">
        <v>74.599999999999994</v>
      </c>
      <c r="P37" s="47">
        <v>22.1</v>
      </c>
      <c r="Q37" s="47">
        <v>0</v>
      </c>
      <c r="R37" s="48">
        <v>22.1</v>
      </c>
      <c r="S37" s="53">
        <v>78</v>
      </c>
      <c r="T37" s="53" t="s">
        <v>122</v>
      </c>
      <c r="U37" s="74">
        <v>19.830804635976147</v>
      </c>
      <c r="V37" s="74">
        <v>10.901558213851418</v>
      </c>
      <c r="W37" s="74">
        <v>4838.7163311781796</v>
      </c>
      <c r="X37" s="74">
        <v>2659.9802041797461</v>
      </c>
      <c r="Y37" s="15" t="s">
        <v>122</v>
      </c>
      <c r="Z37" s="15" t="s">
        <v>122</v>
      </c>
    </row>
    <row r="38" spans="1:26" x14ac:dyDescent="0.35">
      <c r="A38" s="28" t="s">
        <v>1017</v>
      </c>
      <c r="B38" s="29">
        <v>44263</v>
      </c>
      <c r="C38" s="30" t="s">
        <v>21</v>
      </c>
      <c r="D38" s="30" t="s">
        <v>22</v>
      </c>
      <c r="E38" s="30" t="s">
        <v>1055</v>
      </c>
      <c r="F38" s="32"/>
      <c r="G38" s="31"/>
      <c r="H38" s="30"/>
      <c r="I38" s="30"/>
      <c r="J38" s="30"/>
      <c r="K38" s="30" t="s">
        <v>1027</v>
      </c>
      <c r="L38" s="30" t="s">
        <v>173</v>
      </c>
      <c r="M38" s="30" t="s">
        <v>1194</v>
      </c>
      <c r="N38" s="30" t="s">
        <v>1195</v>
      </c>
      <c r="O38" s="47">
        <v>59.9</v>
      </c>
      <c r="P38" s="47">
        <v>12.6</v>
      </c>
      <c r="Q38" s="47">
        <v>0</v>
      </c>
      <c r="R38" s="48">
        <v>12.6</v>
      </c>
      <c r="S38" s="53">
        <v>22</v>
      </c>
      <c r="T38" s="53" t="s">
        <v>122</v>
      </c>
      <c r="U38" s="74">
        <v>15.204955580262988</v>
      </c>
      <c r="V38" s="74">
        <v>8.1431520601792933</v>
      </c>
      <c r="W38" s="74">
        <v>3710.0091615841689</v>
      </c>
      <c r="X38" s="74">
        <v>1986.9291026837477</v>
      </c>
      <c r="Y38" s="15" t="s">
        <v>122</v>
      </c>
      <c r="Z38" s="15" t="s">
        <v>122</v>
      </c>
    </row>
    <row r="39" spans="1:26" x14ac:dyDescent="0.35">
      <c r="A39" s="28" t="s">
        <v>1017</v>
      </c>
      <c r="B39" s="29">
        <v>44263</v>
      </c>
      <c r="C39" s="30" t="s">
        <v>21</v>
      </c>
      <c r="D39" s="30" t="s">
        <v>22</v>
      </c>
      <c r="E39" s="30" t="s">
        <v>1056</v>
      </c>
      <c r="F39" s="32"/>
      <c r="G39" s="31"/>
      <c r="H39" s="30"/>
      <c r="I39" s="30"/>
      <c r="J39" s="30"/>
      <c r="K39" s="30" t="s">
        <v>1030</v>
      </c>
      <c r="L39" s="30" t="s">
        <v>173</v>
      </c>
      <c r="M39" s="30" t="s">
        <v>1196</v>
      </c>
      <c r="N39" s="30" t="s">
        <v>1197</v>
      </c>
      <c r="O39" s="47">
        <v>35.9</v>
      </c>
      <c r="P39" s="47">
        <v>8.6</v>
      </c>
      <c r="Q39" s="47">
        <v>0</v>
      </c>
      <c r="R39" s="48">
        <v>8.6</v>
      </c>
      <c r="S39" s="53">
        <v>9</v>
      </c>
      <c r="T39" s="53" t="s">
        <v>122</v>
      </c>
      <c r="U39" s="74">
        <v>10.501333900908136</v>
      </c>
      <c r="V39" s="74">
        <v>4.7456237097367158</v>
      </c>
      <c r="W39" s="74">
        <v>2562.3254718215853</v>
      </c>
      <c r="X39" s="74">
        <v>1157.9321851757586</v>
      </c>
      <c r="Y39" s="15" t="s">
        <v>122</v>
      </c>
      <c r="Z39" s="15" t="s">
        <v>122</v>
      </c>
    </row>
    <row r="40" spans="1:26" x14ac:dyDescent="0.35">
      <c r="A40" s="28" t="s">
        <v>1017</v>
      </c>
      <c r="B40" s="29">
        <v>44264</v>
      </c>
      <c r="C40" s="30" t="s">
        <v>21</v>
      </c>
      <c r="D40" s="30" t="s">
        <v>22</v>
      </c>
      <c r="E40" s="30" t="s">
        <v>1057</v>
      </c>
      <c r="F40" s="32"/>
      <c r="G40" s="31"/>
      <c r="H40" s="30"/>
      <c r="I40" s="30"/>
      <c r="J40" s="30"/>
      <c r="K40" s="30" t="s">
        <v>1025</v>
      </c>
      <c r="L40" s="30" t="s">
        <v>1155</v>
      </c>
      <c r="M40" s="30" t="s">
        <v>1198</v>
      </c>
      <c r="N40" s="30" t="s">
        <v>1199</v>
      </c>
      <c r="O40" s="47">
        <v>6.5</v>
      </c>
      <c r="P40" s="47">
        <v>6.3</v>
      </c>
      <c r="Q40" s="47">
        <v>0</v>
      </c>
      <c r="R40" s="48">
        <v>6.3</v>
      </c>
      <c r="S40" s="53">
        <v>2</v>
      </c>
      <c r="T40" s="53" t="s">
        <v>122</v>
      </c>
      <c r="U40" s="74">
        <v>207.9617084402006</v>
      </c>
      <c r="V40" s="74">
        <v>283.92409716919775</v>
      </c>
      <c r="W40" s="74">
        <v>50742.656859408948</v>
      </c>
      <c r="X40" s="74">
        <v>69277.479709284249</v>
      </c>
      <c r="Y40" s="15" t="s">
        <v>122</v>
      </c>
      <c r="Z40" s="15" t="s">
        <v>122</v>
      </c>
    </row>
    <row r="41" spans="1:26" x14ac:dyDescent="0.35">
      <c r="A41" s="28" t="s">
        <v>1017</v>
      </c>
      <c r="B41" s="29">
        <v>44276</v>
      </c>
      <c r="C41" s="30" t="s">
        <v>21</v>
      </c>
      <c r="D41" s="30" t="s">
        <v>22</v>
      </c>
      <c r="E41" s="30" t="s">
        <v>1058</v>
      </c>
      <c r="F41" s="32"/>
      <c r="G41" s="31"/>
      <c r="H41" s="30"/>
      <c r="I41" s="30"/>
      <c r="J41" s="30"/>
      <c r="K41" s="30" t="s">
        <v>1027</v>
      </c>
      <c r="L41" s="30" t="s">
        <v>173</v>
      </c>
      <c r="M41" s="30" t="s">
        <v>398</v>
      </c>
      <c r="N41" s="30" t="s">
        <v>1200</v>
      </c>
      <c r="O41" s="47">
        <v>46.2</v>
      </c>
      <c r="P41" s="47">
        <v>5.0999999999999996</v>
      </c>
      <c r="Q41" s="47">
        <v>0</v>
      </c>
      <c r="R41" s="48">
        <v>5.0999999999999996</v>
      </c>
      <c r="S41" s="53">
        <v>33</v>
      </c>
      <c r="T41" s="53" t="s">
        <v>122</v>
      </c>
      <c r="U41" s="74">
        <v>23.098720253280256</v>
      </c>
      <c r="V41" s="74">
        <v>30.332004185401999</v>
      </c>
      <c r="W41" s="74">
        <v>5636.087741800382</v>
      </c>
      <c r="X41" s="74">
        <v>7401.0090212380874</v>
      </c>
      <c r="Y41" s="15" t="s">
        <v>122</v>
      </c>
      <c r="Z41" s="15" t="s">
        <v>122</v>
      </c>
    </row>
    <row r="42" spans="1:26" x14ac:dyDescent="0.35">
      <c r="A42" s="28" t="s">
        <v>1017</v>
      </c>
      <c r="B42" s="29">
        <v>44279</v>
      </c>
      <c r="C42" s="30" t="s">
        <v>21</v>
      </c>
      <c r="D42" s="30" t="s">
        <v>22</v>
      </c>
      <c r="E42" s="30" t="s">
        <v>1059</v>
      </c>
      <c r="F42" s="32"/>
      <c r="G42" s="31"/>
      <c r="H42" s="30"/>
      <c r="I42" s="30"/>
      <c r="J42" s="30"/>
      <c r="K42" s="30" t="s">
        <v>1030</v>
      </c>
      <c r="L42" s="30" t="s">
        <v>173</v>
      </c>
      <c r="M42" s="30" t="s">
        <v>1201</v>
      </c>
      <c r="N42" s="30" t="s">
        <v>1202</v>
      </c>
      <c r="O42" s="47">
        <v>89.7</v>
      </c>
      <c r="P42" s="47">
        <v>15.6</v>
      </c>
      <c r="Q42" s="47">
        <v>0</v>
      </c>
      <c r="R42" s="48">
        <v>15.6</v>
      </c>
      <c r="S42" s="53">
        <v>8</v>
      </c>
      <c r="T42" s="53" t="s">
        <v>122</v>
      </c>
      <c r="U42" s="74">
        <v>20.808087125592657</v>
      </c>
      <c r="V42" s="74">
        <v>9.4474138174825377</v>
      </c>
      <c r="W42" s="74">
        <v>5077.1732586446078</v>
      </c>
      <c r="X42" s="74">
        <v>2305.1689714657396</v>
      </c>
      <c r="Y42" s="15" t="s">
        <v>122</v>
      </c>
      <c r="Z42" s="15" t="s">
        <v>122</v>
      </c>
    </row>
    <row r="43" spans="1:26" x14ac:dyDescent="0.35">
      <c r="A43" s="28" t="s">
        <v>1017</v>
      </c>
      <c r="B43" s="29">
        <v>44280</v>
      </c>
      <c r="C43" s="30" t="s">
        <v>21</v>
      </c>
      <c r="D43" s="30" t="s">
        <v>22</v>
      </c>
      <c r="E43" s="30" t="s">
        <v>1060</v>
      </c>
      <c r="F43" s="32"/>
      <c r="G43" s="31"/>
      <c r="H43" s="30"/>
      <c r="I43" s="30"/>
      <c r="J43" s="30"/>
      <c r="K43" s="30" t="s">
        <v>1030</v>
      </c>
      <c r="L43" s="30" t="s">
        <v>173</v>
      </c>
      <c r="M43" s="30" t="s">
        <v>1203</v>
      </c>
      <c r="N43" s="30" t="s">
        <v>1204</v>
      </c>
      <c r="O43" s="47">
        <v>48.4</v>
      </c>
      <c r="P43" s="47">
        <v>7</v>
      </c>
      <c r="Q43" s="47">
        <v>0</v>
      </c>
      <c r="R43" s="48">
        <v>7</v>
      </c>
      <c r="S43" s="53">
        <v>22</v>
      </c>
      <c r="T43" s="53" t="s">
        <v>122</v>
      </c>
      <c r="U43" s="74">
        <v>17.84165950403861</v>
      </c>
      <c r="V43" s="74">
        <v>90.859986991318124</v>
      </c>
      <c r="W43" s="74">
        <v>4353.3649189854204</v>
      </c>
      <c r="X43" s="74">
        <v>22169.836825881623</v>
      </c>
      <c r="Y43" s="15" t="s">
        <v>122</v>
      </c>
      <c r="Z43" s="15" t="s">
        <v>122</v>
      </c>
    </row>
    <row r="44" spans="1:26" x14ac:dyDescent="0.35">
      <c r="A44" s="28" t="s">
        <v>1017</v>
      </c>
      <c r="B44" s="29">
        <v>44312</v>
      </c>
      <c r="C44" s="30" t="s">
        <v>21</v>
      </c>
      <c r="D44" s="30" t="s">
        <v>22</v>
      </c>
      <c r="E44" s="30" t="s">
        <v>1061</v>
      </c>
      <c r="F44" s="32"/>
      <c r="G44" s="31"/>
      <c r="H44" s="30"/>
      <c r="I44" s="30"/>
      <c r="J44" s="30"/>
      <c r="K44" s="30" t="s">
        <v>1025</v>
      </c>
      <c r="L44" s="30" t="s">
        <v>1155</v>
      </c>
      <c r="M44" s="30" t="s">
        <v>1205</v>
      </c>
      <c r="N44" s="30" t="s">
        <v>1206</v>
      </c>
      <c r="O44" s="47">
        <v>6.6856793644326746</v>
      </c>
      <c r="P44" s="47">
        <v>6.7686649127736205</v>
      </c>
      <c r="Q44" s="47">
        <v>0</v>
      </c>
      <c r="R44" s="48">
        <v>6.7686649127736205</v>
      </c>
      <c r="S44" s="53">
        <v>2</v>
      </c>
      <c r="T44" s="53" t="s">
        <v>122</v>
      </c>
      <c r="U44" s="74">
        <v>7.2405919971094885</v>
      </c>
      <c r="V44" s="74">
        <v>1.462062724470462</v>
      </c>
      <c r="W44" s="74">
        <v>1766.7044472947152</v>
      </c>
      <c r="X44" s="74">
        <v>356.74330477079269</v>
      </c>
      <c r="Y44" s="15" t="s">
        <v>122</v>
      </c>
      <c r="Z44" s="15" t="s">
        <v>122</v>
      </c>
    </row>
    <row r="45" spans="1:26" x14ac:dyDescent="0.35">
      <c r="A45" s="28" t="s">
        <v>1017</v>
      </c>
      <c r="B45" s="29">
        <v>44313</v>
      </c>
      <c r="C45" s="30" t="s">
        <v>21</v>
      </c>
      <c r="D45" s="30" t="s">
        <v>22</v>
      </c>
      <c r="E45" s="30" t="s">
        <v>1062</v>
      </c>
      <c r="F45" s="32"/>
      <c r="G45" s="31"/>
      <c r="H45" s="30"/>
      <c r="I45" s="30"/>
      <c r="J45" s="30"/>
      <c r="K45" s="30" t="s">
        <v>1025</v>
      </c>
      <c r="L45" s="30" t="s">
        <v>1155</v>
      </c>
      <c r="M45" s="30" t="s">
        <v>1207</v>
      </c>
      <c r="N45" s="30" t="s">
        <v>1208</v>
      </c>
      <c r="O45" s="47">
        <v>6.7485740476675495</v>
      </c>
      <c r="P45" s="47">
        <v>6.6922094508301404</v>
      </c>
      <c r="Q45" s="47">
        <v>0</v>
      </c>
      <c r="R45" s="48">
        <v>6.6922094508301404</v>
      </c>
      <c r="S45" s="53">
        <v>4</v>
      </c>
      <c r="T45" s="53" t="s">
        <v>122</v>
      </c>
      <c r="U45" s="74">
        <v>38.946750383949755</v>
      </c>
      <c r="V45" s="74">
        <v>22.258703090975935</v>
      </c>
      <c r="W45" s="74">
        <v>9503.0070936837401</v>
      </c>
      <c r="X45" s="74">
        <v>5431.1235541981277</v>
      </c>
      <c r="Y45" s="15" t="s">
        <v>122</v>
      </c>
      <c r="Z45" s="15" t="s">
        <v>122</v>
      </c>
    </row>
    <row r="46" spans="1:26" x14ac:dyDescent="0.35">
      <c r="A46" s="28" t="s">
        <v>1017</v>
      </c>
      <c r="B46" s="29">
        <v>44326</v>
      </c>
      <c r="C46" s="30" t="s">
        <v>21</v>
      </c>
      <c r="D46" s="30" t="s">
        <v>22</v>
      </c>
      <c r="E46" s="38" t="s">
        <v>1063</v>
      </c>
      <c r="F46" s="30"/>
      <c r="G46" s="30"/>
      <c r="H46" s="30"/>
      <c r="I46" s="39"/>
      <c r="J46" s="30"/>
      <c r="K46" s="30" t="s">
        <v>1027</v>
      </c>
      <c r="L46" s="30" t="s">
        <v>173</v>
      </c>
      <c r="M46" s="31" t="s">
        <v>1209</v>
      </c>
      <c r="N46" s="31" t="s">
        <v>1210</v>
      </c>
      <c r="O46" s="49">
        <v>899.70827884518656</v>
      </c>
      <c r="P46" s="49">
        <v>116.80825242718447</v>
      </c>
      <c r="Q46" s="49">
        <v>51.779935275080909</v>
      </c>
      <c r="R46" s="48">
        <v>168.58818770226537</v>
      </c>
      <c r="S46" s="53">
        <v>438</v>
      </c>
      <c r="T46" s="53" t="s">
        <v>122</v>
      </c>
      <c r="U46" s="74">
        <v>694.71447182716327</v>
      </c>
      <c r="V46" s="74">
        <v>621.9985294533526</v>
      </c>
      <c r="W46" s="74">
        <v>169510.33112582783</v>
      </c>
      <c r="X46" s="74">
        <v>151767.64118661804</v>
      </c>
      <c r="Y46" s="15" t="s">
        <v>122</v>
      </c>
      <c r="Z46" s="15" t="s">
        <v>122</v>
      </c>
    </row>
    <row r="47" spans="1:26" x14ac:dyDescent="0.35">
      <c r="A47" s="28" t="s">
        <v>1017</v>
      </c>
      <c r="B47" s="29">
        <v>44327</v>
      </c>
      <c r="C47" s="30" t="s">
        <v>25</v>
      </c>
      <c r="D47" s="30" t="s">
        <v>22</v>
      </c>
      <c r="E47" s="38" t="s">
        <v>1064</v>
      </c>
      <c r="F47" s="30"/>
      <c r="G47" s="30"/>
      <c r="H47" s="30"/>
      <c r="I47" s="39"/>
      <c r="J47" s="30"/>
      <c r="K47" s="30" t="s">
        <v>1065</v>
      </c>
      <c r="L47" s="30" t="s">
        <v>173</v>
      </c>
      <c r="M47" s="31" t="s">
        <v>1211</v>
      </c>
      <c r="N47" s="31" t="s">
        <v>1212</v>
      </c>
      <c r="O47" s="49">
        <v>370.96854842742135</v>
      </c>
      <c r="P47" s="49">
        <v>54.062462146807825</v>
      </c>
      <c r="Q47" s="47">
        <v>0</v>
      </c>
      <c r="R47" s="48">
        <v>54.062462146807825</v>
      </c>
      <c r="S47" s="53">
        <v>26</v>
      </c>
      <c r="T47" s="53" t="s">
        <v>122</v>
      </c>
      <c r="U47" s="74">
        <v>344.91890388833082</v>
      </c>
      <c r="V47" s="74">
        <v>822.84692174995052</v>
      </c>
      <c r="W47" s="74">
        <v>84160.212548752723</v>
      </c>
      <c r="X47" s="74">
        <v>200774.64890698795</v>
      </c>
      <c r="Y47" s="15" t="s">
        <v>122</v>
      </c>
      <c r="Z47" s="15" t="s">
        <v>122</v>
      </c>
    </row>
    <row r="48" spans="1:26" x14ac:dyDescent="0.35">
      <c r="A48" s="28" t="s">
        <v>1017</v>
      </c>
      <c r="B48" s="29">
        <v>44328</v>
      </c>
      <c r="C48" s="30" t="s">
        <v>21</v>
      </c>
      <c r="D48" s="30" t="s">
        <v>22</v>
      </c>
      <c r="E48" s="30" t="s">
        <v>1066</v>
      </c>
      <c r="F48" s="30"/>
      <c r="G48" s="30"/>
      <c r="H48" s="30"/>
      <c r="I48" s="39"/>
      <c r="J48" s="30"/>
      <c r="K48" s="30" t="s">
        <v>1021</v>
      </c>
      <c r="L48" s="30" t="s">
        <v>173</v>
      </c>
      <c r="M48" s="31" t="s">
        <v>1213</v>
      </c>
      <c r="N48" s="31" t="s">
        <v>1214</v>
      </c>
      <c r="O48" s="49">
        <v>30.176508825441267</v>
      </c>
      <c r="P48" s="49">
        <v>7.8500440306956847</v>
      </c>
      <c r="Q48" s="47">
        <v>0</v>
      </c>
      <c r="R48" s="48">
        <v>7.8500440306956847</v>
      </c>
      <c r="S48" s="53">
        <v>25</v>
      </c>
      <c r="T48" s="53" t="s">
        <v>122</v>
      </c>
      <c r="U48" s="74">
        <v>19.324893161338714</v>
      </c>
      <c r="V48" s="74">
        <v>105.87285427448319</v>
      </c>
      <c r="W48" s="74">
        <v>4715.2739313666461</v>
      </c>
      <c r="X48" s="74">
        <v>25832.976442973901</v>
      </c>
      <c r="Y48" s="15" t="s">
        <v>122</v>
      </c>
      <c r="Z48" s="15" t="s">
        <v>122</v>
      </c>
    </row>
    <row r="49" spans="1:26" x14ac:dyDescent="0.35">
      <c r="A49" s="28" t="s">
        <v>1017</v>
      </c>
      <c r="B49" s="29">
        <v>44328</v>
      </c>
      <c r="C49" s="30" t="s">
        <v>21</v>
      </c>
      <c r="D49" s="30" t="s">
        <v>22</v>
      </c>
      <c r="E49" s="38" t="s">
        <v>1067</v>
      </c>
      <c r="F49" s="30"/>
      <c r="G49" s="30"/>
      <c r="H49" s="30"/>
      <c r="I49" s="39"/>
      <c r="J49" s="30"/>
      <c r="K49" s="30" t="s">
        <v>1068</v>
      </c>
      <c r="L49" s="30" t="s">
        <v>173</v>
      </c>
      <c r="M49" s="31" t="s">
        <v>1215</v>
      </c>
      <c r="N49" s="31" t="s">
        <v>1216</v>
      </c>
      <c r="O49" s="49">
        <v>227.76138806940347</v>
      </c>
      <c r="P49" s="49">
        <v>40.256636054849665</v>
      </c>
      <c r="Q49" s="47">
        <v>0</v>
      </c>
      <c r="R49" s="48">
        <v>40.256636054849665</v>
      </c>
      <c r="S49" s="53">
        <v>38</v>
      </c>
      <c r="T49" s="53" t="s">
        <v>122</v>
      </c>
      <c r="U49" s="74">
        <v>67.584028033160209</v>
      </c>
      <c r="V49" s="74">
        <v>37.160713780718872</v>
      </c>
      <c r="W49" s="74">
        <v>16490.502840091092</v>
      </c>
      <c r="X49" s="74">
        <v>9067.2141624954038</v>
      </c>
      <c r="Y49" s="15" t="s">
        <v>122</v>
      </c>
      <c r="Z49" s="15" t="s">
        <v>122</v>
      </c>
    </row>
    <row r="50" spans="1:26" x14ac:dyDescent="0.35">
      <c r="A50" s="28" t="s">
        <v>1017</v>
      </c>
      <c r="B50" s="29">
        <v>44329</v>
      </c>
      <c r="C50" s="30" t="s">
        <v>21</v>
      </c>
      <c r="D50" s="30" t="s">
        <v>22</v>
      </c>
      <c r="E50" s="30" t="s">
        <v>1069</v>
      </c>
      <c r="F50" s="30"/>
      <c r="G50" s="30"/>
      <c r="H50" s="30"/>
      <c r="I50" s="39"/>
      <c r="J50" s="30"/>
      <c r="K50" s="30" t="s">
        <v>1023</v>
      </c>
      <c r="L50" s="30" t="s">
        <v>173</v>
      </c>
      <c r="M50" s="31" t="s">
        <v>1217</v>
      </c>
      <c r="N50" s="31" t="s">
        <v>1218</v>
      </c>
      <c r="O50" s="49">
        <v>102.34145606946571</v>
      </c>
      <c r="P50" s="49">
        <v>18.861281561211147</v>
      </c>
      <c r="Q50" s="47">
        <v>0</v>
      </c>
      <c r="R50" s="48">
        <v>18.861281561211147</v>
      </c>
      <c r="S50" s="53">
        <v>198</v>
      </c>
      <c r="T50" s="53" t="s">
        <v>122</v>
      </c>
      <c r="U50" s="74">
        <v>10.719456844647427</v>
      </c>
      <c r="V50" s="74">
        <v>6.9149628121376665</v>
      </c>
      <c r="W50" s="74">
        <v>2615.5474700939722</v>
      </c>
      <c r="X50" s="74">
        <v>1687.2509261615905</v>
      </c>
      <c r="Y50" s="15" t="s">
        <v>122</v>
      </c>
      <c r="Z50" s="15" t="s">
        <v>122</v>
      </c>
    </row>
    <row r="51" spans="1:26" x14ac:dyDescent="0.35">
      <c r="A51" s="28" t="s">
        <v>1017</v>
      </c>
      <c r="B51" s="29">
        <v>44329</v>
      </c>
      <c r="C51" s="30" t="s">
        <v>21</v>
      </c>
      <c r="D51" s="30" t="s">
        <v>22</v>
      </c>
      <c r="E51" s="38" t="s">
        <v>1070</v>
      </c>
      <c r="F51" s="30"/>
      <c r="G51" s="30"/>
      <c r="H51" s="30"/>
      <c r="I51" s="39"/>
      <c r="J51" s="30"/>
      <c r="K51" s="30" t="s">
        <v>1023</v>
      </c>
      <c r="L51" s="30" t="s">
        <v>173</v>
      </c>
      <c r="M51" s="31" t="s">
        <v>1219</v>
      </c>
      <c r="N51" s="31" t="s">
        <v>1220</v>
      </c>
      <c r="O51" s="49">
        <v>711.06984214620923</v>
      </c>
      <c r="P51" s="49">
        <v>120.03319585554773</v>
      </c>
      <c r="Q51" s="49">
        <v>23.865808268785837</v>
      </c>
      <c r="R51" s="48">
        <v>143.89900412433357</v>
      </c>
      <c r="S51" s="53">
        <v>2027</v>
      </c>
      <c r="T51" s="53" t="s">
        <v>122</v>
      </c>
      <c r="U51" s="74">
        <v>790.76189622049253</v>
      </c>
      <c r="V51" s="74">
        <v>949.98529453352569</v>
      </c>
      <c r="W51" s="74">
        <v>192945.90267780019</v>
      </c>
      <c r="X51" s="74">
        <v>231796.41186618028</v>
      </c>
      <c r="Y51" s="15" t="s">
        <v>122</v>
      </c>
      <c r="Z51" s="15" t="s">
        <v>122</v>
      </c>
    </row>
    <row r="52" spans="1:26" x14ac:dyDescent="0.35">
      <c r="A52" s="28" t="s">
        <v>1017</v>
      </c>
      <c r="B52" s="29">
        <v>44339</v>
      </c>
      <c r="C52" s="30" t="s">
        <v>21</v>
      </c>
      <c r="D52" s="30" t="s">
        <v>22</v>
      </c>
      <c r="E52" s="30" t="s">
        <v>1071</v>
      </c>
      <c r="F52" s="30"/>
      <c r="G52" s="30"/>
      <c r="H52" s="30"/>
      <c r="I52" s="39"/>
      <c r="J52" s="30"/>
      <c r="K52" s="30" t="s">
        <v>1072</v>
      </c>
      <c r="L52" s="30" t="s">
        <v>173</v>
      </c>
      <c r="M52" s="31" t="s">
        <v>1221</v>
      </c>
      <c r="N52" s="31" t="s">
        <v>1222</v>
      </c>
      <c r="O52" s="49">
        <v>321.07435936162716</v>
      </c>
      <c r="P52" s="49">
        <v>52.278382386206552</v>
      </c>
      <c r="Q52" s="47">
        <v>0</v>
      </c>
      <c r="R52" s="48">
        <v>52.278382386206552</v>
      </c>
      <c r="S52" s="53">
        <v>153</v>
      </c>
      <c r="T52" s="53" t="s">
        <v>122</v>
      </c>
      <c r="U52" s="74">
        <v>202.38801518891961</v>
      </c>
      <c r="V52" s="74">
        <v>644.72215152286424</v>
      </c>
      <c r="W52" s="74">
        <v>49382.675706096386</v>
      </c>
      <c r="X52" s="74">
        <v>157312.20497157887</v>
      </c>
      <c r="Y52" s="15" t="s">
        <v>122</v>
      </c>
      <c r="Z52" s="15" t="s">
        <v>122</v>
      </c>
    </row>
    <row r="53" spans="1:26" x14ac:dyDescent="0.35">
      <c r="A53" s="28" t="s">
        <v>1017</v>
      </c>
      <c r="B53" s="29">
        <v>44340</v>
      </c>
      <c r="C53" s="30" t="s">
        <v>21</v>
      </c>
      <c r="D53" s="30" t="s">
        <v>22</v>
      </c>
      <c r="E53" s="38" t="s">
        <v>1073</v>
      </c>
      <c r="F53" s="30"/>
      <c r="G53" s="30"/>
      <c r="H53" s="30"/>
      <c r="I53" s="39"/>
      <c r="J53" s="30"/>
      <c r="K53" s="30" t="s">
        <v>1074</v>
      </c>
      <c r="L53" s="30" t="s">
        <v>173</v>
      </c>
      <c r="M53" s="31" t="s">
        <v>1223</v>
      </c>
      <c r="N53" s="31" t="s">
        <v>1224</v>
      </c>
      <c r="O53" s="49">
        <v>55.331586373714977</v>
      </c>
      <c r="P53" s="49">
        <v>10.251513857132087</v>
      </c>
      <c r="Q53" s="47">
        <v>0</v>
      </c>
      <c r="R53" s="48">
        <v>10.251513857132087</v>
      </c>
      <c r="S53" s="53">
        <v>6</v>
      </c>
      <c r="T53" s="53" t="s">
        <v>122</v>
      </c>
      <c r="U53" s="74">
        <v>9.6542928780376442</v>
      </c>
      <c r="V53" s="74">
        <v>1.7629591923305339</v>
      </c>
      <c r="W53" s="74">
        <v>2355.6474622411852</v>
      </c>
      <c r="X53" s="74">
        <v>430.16204292865024</v>
      </c>
      <c r="Y53" s="15" t="s">
        <v>122</v>
      </c>
      <c r="Z53" s="15" t="s">
        <v>122</v>
      </c>
    </row>
    <row r="54" spans="1:26" x14ac:dyDescent="0.35">
      <c r="A54" s="28" t="s">
        <v>1017</v>
      </c>
      <c r="B54" s="35">
        <v>44342</v>
      </c>
      <c r="C54" s="30" t="s">
        <v>21</v>
      </c>
      <c r="D54" s="30" t="s">
        <v>22</v>
      </c>
      <c r="E54" s="38" t="s">
        <v>1075</v>
      </c>
      <c r="F54" s="30"/>
      <c r="G54" s="30"/>
      <c r="H54" s="30"/>
      <c r="I54" s="39"/>
      <c r="J54" s="30"/>
      <c r="K54" s="30" t="s">
        <v>1076</v>
      </c>
      <c r="L54" s="30" t="s">
        <v>173</v>
      </c>
      <c r="M54" s="31" t="s">
        <v>1225</v>
      </c>
      <c r="N54" s="31" t="s">
        <v>1226</v>
      </c>
      <c r="O54" s="49">
        <v>66.770812336222534</v>
      </c>
      <c r="P54" s="49">
        <v>7.9277193335682288</v>
      </c>
      <c r="Q54" s="47">
        <v>0</v>
      </c>
      <c r="R54" s="48">
        <v>7.9277193335682288</v>
      </c>
      <c r="S54" s="53">
        <v>11</v>
      </c>
      <c r="T54" s="53" t="s">
        <v>122</v>
      </c>
      <c r="U54" s="74">
        <v>32.007700021841899</v>
      </c>
      <c r="V54" s="74">
        <v>17.018466672322614</v>
      </c>
      <c r="W54" s="74">
        <v>7809.8788053294229</v>
      </c>
      <c r="X54" s="74">
        <v>4152.5058680467182</v>
      </c>
      <c r="Y54" s="15" t="s">
        <v>122</v>
      </c>
      <c r="Z54" s="15" t="s">
        <v>122</v>
      </c>
    </row>
    <row r="55" spans="1:26" x14ac:dyDescent="0.35">
      <c r="A55" s="28" t="s">
        <v>1017</v>
      </c>
      <c r="B55" s="29">
        <v>44343</v>
      </c>
      <c r="C55" s="30" t="s">
        <v>21</v>
      </c>
      <c r="D55" s="30" t="s">
        <v>22</v>
      </c>
      <c r="E55" s="30" t="s">
        <v>1077</v>
      </c>
      <c r="F55" s="30"/>
      <c r="G55" s="30"/>
      <c r="H55" s="30"/>
      <c r="I55" s="39"/>
      <c r="J55" s="30"/>
      <c r="K55" s="30" t="s">
        <v>1078</v>
      </c>
      <c r="L55" s="30" t="s">
        <v>173</v>
      </c>
      <c r="M55" s="31" t="s">
        <v>1227</v>
      </c>
      <c r="N55" s="31" t="s">
        <v>1228</v>
      </c>
      <c r="O55" s="49">
        <v>117.8441846401935</v>
      </c>
      <c r="P55" s="49">
        <v>30.784759020943728</v>
      </c>
      <c r="Q55" s="47">
        <v>0</v>
      </c>
      <c r="R55" s="48">
        <v>30.784759020943728</v>
      </c>
      <c r="S55" s="53">
        <v>6</v>
      </c>
      <c r="T55" s="53" t="s">
        <v>122</v>
      </c>
      <c r="U55" s="74">
        <v>50.693418206363503</v>
      </c>
      <c r="V55" s="74">
        <v>28.601001102909986</v>
      </c>
      <c r="W55" s="74">
        <v>12369.194042352694</v>
      </c>
      <c r="X55" s="74">
        <v>6978.6442691100374</v>
      </c>
      <c r="Y55" s="15" t="s">
        <v>122</v>
      </c>
      <c r="Z55" s="15" t="s">
        <v>122</v>
      </c>
    </row>
    <row r="56" spans="1:26" x14ac:dyDescent="0.35">
      <c r="A56" s="28" t="s">
        <v>1017</v>
      </c>
      <c r="B56" s="35">
        <v>44347</v>
      </c>
      <c r="C56" s="30" t="s">
        <v>21</v>
      </c>
      <c r="D56" s="30" t="s">
        <v>22</v>
      </c>
      <c r="E56" s="38" t="s">
        <v>1079</v>
      </c>
      <c r="F56" s="30"/>
      <c r="G56" s="30"/>
      <c r="H56" s="30"/>
      <c r="I56" s="39"/>
      <c r="J56" s="30"/>
      <c r="K56" s="30" t="s">
        <v>1080</v>
      </c>
      <c r="L56" s="30" t="s">
        <v>173</v>
      </c>
      <c r="M56" s="31" t="s">
        <v>1229</v>
      </c>
      <c r="N56" s="31" t="s">
        <v>1230</v>
      </c>
      <c r="O56" s="49">
        <v>151.97637437528397</v>
      </c>
      <c r="P56" s="49">
        <v>30.235838414634145</v>
      </c>
      <c r="Q56" s="47">
        <v>0</v>
      </c>
      <c r="R56" s="48">
        <v>30.235838414634145</v>
      </c>
      <c r="S56" s="53">
        <v>1</v>
      </c>
      <c r="T56" s="53" t="s">
        <v>122</v>
      </c>
      <c r="U56" s="74">
        <v>30.910848130972461</v>
      </c>
      <c r="V56" s="74">
        <v>95.662452984926901</v>
      </c>
      <c r="W56" s="74">
        <v>7542.2469439572806</v>
      </c>
      <c r="X56" s="74">
        <v>23341.638528322164</v>
      </c>
      <c r="Y56" s="15" t="s">
        <v>122</v>
      </c>
      <c r="Z56" s="15" t="s">
        <v>122</v>
      </c>
    </row>
    <row r="57" spans="1:26" x14ac:dyDescent="0.35">
      <c r="A57" s="28" t="s">
        <v>1017</v>
      </c>
      <c r="B57" s="35">
        <v>44348</v>
      </c>
      <c r="C57" s="30" t="s">
        <v>21</v>
      </c>
      <c r="D57" s="30" t="s">
        <v>22</v>
      </c>
      <c r="E57" s="38" t="s">
        <v>1081</v>
      </c>
      <c r="F57" s="30"/>
      <c r="G57" s="30"/>
      <c r="H57" s="30"/>
      <c r="I57" s="39"/>
      <c r="J57" s="30"/>
      <c r="K57" s="30" t="s">
        <v>1068</v>
      </c>
      <c r="L57" s="30" t="s">
        <v>173</v>
      </c>
      <c r="M57" s="31" t="s">
        <v>1231</v>
      </c>
      <c r="N57" s="31" t="s">
        <v>1232</v>
      </c>
      <c r="O57" s="49">
        <v>28.644187572560696</v>
      </c>
      <c r="P57" s="49">
        <v>4.9738152237071471</v>
      </c>
      <c r="Q57" s="47">
        <v>0</v>
      </c>
      <c r="R57" s="48">
        <v>4.9738152237071471</v>
      </c>
      <c r="S57" s="53">
        <v>24</v>
      </c>
      <c r="T57" s="53" t="s">
        <v>122</v>
      </c>
      <c r="U57" s="74">
        <v>7.8886517795572662</v>
      </c>
      <c r="V57" s="74">
        <v>10.227369135488249</v>
      </c>
      <c r="W57" s="74">
        <v>1924.831034211973</v>
      </c>
      <c r="X57" s="74">
        <v>2495.4780690591328</v>
      </c>
      <c r="Y57" s="15" t="s">
        <v>122</v>
      </c>
      <c r="Z57" s="15" t="s">
        <v>122</v>
      </c>
    </row>
    <row r="58" spans="1:26" x14ac:dyDescent="0.35">
      <c r="A58" s="28" t="s">
        <v>1017</v>
      </c>
      <c r="B58" s="35">
        <v>44349</v>
      </c>
      <c r="C58" s="30" t="s">
        <v>21</v>
      </c>
      <c r="D58" s="30" t="s">
        <v>22</v>
      </c>
      <c r="E58" s="38" t="s">
        <v>1082</v>
      </c>
      <c r="F58" s="30"/>
      <c r="G58" s="30"/>
      <c r="H58" s="30"/>
      <c r="I58" s="39"/>
      <c r="J58" s="30"/>
      <c r="K58" s="30" t="s">
        <v>1083</v>
      </c>
      <c r="L58" s="30" t="s">
        <v>173</v>
      </c>
      <c r="M58" s="31" t="s">
        <v>1082</v>
      </c>
      <c r="N58" s="31" t="s">
        <v>1233</v>
      </c>
      <c r="O58" s="49">
        <v>117.91986619022276</v>
      </c>
      <c r="P58" s="49">
        <v>32.81339996971073</v>
      </c>
      <c r="Q58" s="47">
        <v>0</v>
      </c>
      <c r="R58" s="48">
        <v>32.81339996971073</v>
      </c>
      <c r="S58" s="53">
        <v>172</v>
      </c>
      <c r="T58" s="53" t="s">
        <v>122</v>
      </c>
      <c r="U58" s="74">
        <v>21.825897288128179</v>
      </c>
      <c r="V58" s="74">
        <v>11.572919317892595</v>
      </c>
      <c r="W58" s="74">
        <v>5325.5189383032757</v>
      </c>
      <c r="X58" s="74">
        <v>2823.7923135657929</v>
      </c>
      <c r="Y58" s="15" t="s">
        <v>122</v>
      </c>
      <c r="Z58" s="15" t="s">
        <v>122</v>
      </c>
    </row>
    <row r="59" spans="1:26" x14ac:dyDescent="0.35">
      <c r="A59" s="28" t="s">
        <v>1017</v>
      </c>
      <c r="B59" s="35">
        <v>44350</v>
      </c>
      <c r="C59" s="30" t="s">
        <v>21</v>
      </c>
      <c r="D59" s="30" t="s">
        <v>22</v>
      </c>
      <c r="E59" s="38" t="s">
        <v>1084</v>
      </c>
      <c r="F59" s="30"/>
      <c r="G59" s="30"/>
      <c r="H59" s="30"/>
      <c r="I59" s="39"/>
      <c r="J59" s="30"/>
      <c r="K59" s="30" t="s">
        <v>1027</v>
      </c>
      <c r="L59" s="30" t="s">
        <v>173</v>
      </c>
      <c r="M59" s="31" t="s">
        <v>1234</v>
      </c>
      <c r="N59" s="31" t="s">
        <v>1235</v>
      </c>
      <c r="O59" s="49">
        <v>32.815504503592749</v>
      </c>
      <c r="P59" s="49">
        <v>5.5133511685427283</v>
      </c>
      <c r="Q59" s="47">
        <v>0</v>
      </c>
      <c r="R59" s="48">
        <v>5.5133511685427283</v>
      </c>
      <c r="S59" s="53">
        <v>27</v>
      </c>
      <c r="T59" s="53" t="s">
        <v>122</v>
      </c>
      <c r="U59" s="74">
        <v>28.476150701408312</v>
      </c>
      <c r="V59" s="74">
        <v>8.5998699131811875</v>
      </c>
      <c r="W59" s="74">
        <v>6948.1807711436277</v>
      </c>
      <c r="X59" s="74">
        <v>2098.3682588162101</v>
      </c>
      <c r="Y59" s="15" t="s">
        <v>122</v>
      </c>
      <c r="Z59" s="15" t="s">
        <v>122</v>
      </c>
    </row>
    <row r="60" spans="1:26" x14ac:dyDescent="0.35">
      <c r="A60" s="28" t="s">
        <v>1017</v>
      </c>
      <c r="B60" s="35">
        <v>44350</v>
      </c>
      <c r="C60" s="30" t="s">
        <v>21</v>
      </c>
      <c r="D60" s="30" t="s">
        <v>22</v>
      </c>
      <c r="E60" s="38" t="s">
        <v>1085</v>
      </c>
      <c r="F60" s="30"/>
      <c r="G60" s="30"/>
      <c r="H60" s="30"/>
      <c r="I60" s="39"/>
      <c r="J60" s="30"/>
      <c r="K60" s="30" t="s">
        <v>1086</v>
      </c>
      <c r="L60" s="30" t="s">
        <v>173</v>
      </c>
      <c r="M60" s="31" t="s">
        <v>1236</v>
      </c>
      <c r="N60" s="31" t="s">
        <v>1237</v>
      </c>
      <c r="O60" s="49">
        <v>309.22668016706746</v>
      </c>
      <c r="P60" s="49">
        <v>37.857755792236638</v>
      </c>
      <c r="Q60" s="49">
        <v>37.857755792236638</v>
      </c>
      <c r="R60" s="48">
        <v>75.715511584473276</v>
      </c>
      <c r="S60" s="53">
        <v>561</v>
      </c>
      <c r="T60" s="53" t="s">
        <v>122</v>
      </c>
      <c r="U60" s="74">
        <v>48.984169125847558</v>
      </c>
      <c r="V60" s="74">
        <v>56.19411215746161</v>
      </c>
      <c r="W60" s="74">
        <v>11952.137266706804</v>
      </c>
      <c r="X60" s="74">
        <v>13711.363366420634</v>
      </c>
      <c r="Y60" s="15" t="s">
        <v>122</v>
      </c>
      <c r="Z60" s="15" t="s">
        <v>122</v>
      </c>
    </row>
    <row r="61" spans="1:26" x14ac:dyDescent="0.35">
      <c r="A61" s="28" t="s">
        <v>1017</v>
      </c>
      <c r="B61" s="35">
        <v>44353</v>
      </c>
      <c r="C61" s="30" t="s">
        <v>21</v>
      </c>
      <c r="D61" s="30" t="s">
        <v>22</v>
      </c>
      <c r="E61" s="38" t="s">
        <v>1087</v>
      </c>
      <c r="F61" s="30"/>
      <c r="G61" s="30"/>
      <c r="H61" s="30"/>
      <c r="I61" s="39"/>
      <c r="J61" s="30"/>
      <c r="K61" s="30" t="s">
        <v>1027</v>
      </c>
      <c r="L61" s="30" t="s">
        <v>173</v>
      </c>
      <c r="M61" s="31" t="s">
        <v>1238</v>
      </c>
      <c r="N61" s="31" t="s">
        <v>1239</v>
      </c>
      <c r="O61" s="49">
        <v>90.520187318061019</v>
      </c>
      <c r="P61" s="49">
        <v>19.007070630274463</v>
      </c>
      <c r="Q61" s="47">
        <v>0</v>
      </c>
      <c r="R61" s="48">
        <v>19.007070630274463</v>
      </c>
      <c r="S61" s="53">
        <v>73</v>
      </c>
      <c r="T61" s="53" t="s">
        <v>122</v>
      </c>
      <c r="U61" s="74">
        <v>14.615824952379073</v>
      </c>
      <c r="V61" s="74">
        <v>7.970362829105512</v>
      </c>
      <c r="W61" s="74">
        <v>3566.2612883804941</v>
      </c>
      <c r="X61" s="74">
        <v>1944.7685303017452</v>
      </c>
      <c r="Y61" s="15" t="s">
        <v>122</v>
      </c>
      <c r="Z61" s="15" t="s">
        <v>122</v>
      </c>
    </row>
    <row r="62" spans="1:26" x14ac:dyDescent="0.35">
      <c r="A62" s="28" t="s">
        <v>1017</v>
      </c>
      <c r="B62" s="35">
        <v>44353</v>
      </c>
      <c r="C62" s="30" t="s">
        <v>21</v>
      </c>
      <c r="D62" s="30" t="s">
        <v>22</v>
      </c>
      <c r="E62" s="38" t="s">
        <v>1088</v>
      </c>
      <c r="F62" s="30"/>
      <c r="G62" s="30"/>
      <c r="H62" s="30"/>
      <c r="I62" s="39"/>
      <c r="J62" s="30"/>
      <c r="K62" s="30" t="s">
        <v>1027</v>
      </c>
      <c r="L62" s="30" t="s">
        <v>173</v>
      </c>
      <c r="M62" s="31" t="s">
        <v>1240</v>
      </c>
      <c r="N62" s="31" t="s">
        <v>1241</v>
      </c>
      <c r="O62" s="49">
        <v>290.96252755326969</v>
      </c>
      <c r="P62" s="49">
        <v>45.363541904255051</v>
      </c>
      <c r="Q62" s="49">
        <v>33.807242961048175</v>
      </c>
      <c r="R62" s="48">
        <v>79.170784865303233</v>
      </c>
      <c r="S62" s="53">
        <v>257</v>
      </c>
      <c r="T62" s="53" t="s">
        <v>122</v>
      </c>
      <c r="U62" s="74">
        <v>92.098303154460027</v>
      </c>
      <c r="V62" s="74">
        <v>69.252283589265019</v>
      </c>
      <c r="W62" s="74">
        <v>22471.985969688245</v>
      </c>
      <c r="X62" s="74">
        <v>16897.557195780664</v>
      </c>
      <c r="Y62" s="15" t="s">
        <v>122</v>
      </c>
      <c r="Z62" s="15" t="s">
        <v>122</v>
      </c>
    </row>
    <row r="63" spans="1:26" x14ac:dyDescent="0.35">
      <c r="A63" s="28" t="s">
        <v>1017</v>
      </c>
      <c r="B63" s="35">
        <v>44354</v>
      </c>
      <c r="C63" s="30" t="s">
        <v>21</v>
      </c>
      <c r="D63" s="30" t="s">
        <v>22</v>
      </c>
      <c r="E63" s="38" t="s">
        <v>1089</v>
      </c>
      <c r="F63" s="30"/>
      <c r="G63" s="30"/>
      <c r="H63" s="30"/>
      <c r="I63" s="39"/>
      <c r="J63" s="30"/>
      <c r="K63" s="30" t="s">
        <v>1030</v>
      </c>
      <c r="L63" s="30" t="s">
        <v>173</v>
      </c>
      <c r="M63" s="31" t="s">
        <v>1242</v>
      </c>
      <c r="N63" s="31" t="s">
        <v>1243</v>
      </c>
      <c r="O63" s="49">
        <v>1014.6861808346603</v>
      </c>
      <c r="P63" s="49">
        <v>44.656411294403398</v>
      </c>
      <c r="Q63" s="49">
        <v>178.62564517761359</v>
      </c>
      <c r="R63" s="48">
        <v>223.28205647201699</v>
      </c>
      <c r="S63" s="53">
        <v>824</v>
      </c>
      <c r="T63" s="53" t="s">
        <v>122</v>
      </c>
      <c r="U63" s="74">
        <v>519.91979215433685</v>
      </c>
      <c r="V63" s="74">
        <v>543.04431435762569</v>
      </c>
      <c r="W63" s="74">
        <v>126860.42928565819</v>
      </c>
      <c r="X63" s="74">
        <v>132502.81270326066</v>
      </c>
      <c r="Y63" s="15" t="s">
        <v>122</v>
      </c>
      <c r="Z63" s="15" t="s">
        <v>122</v>
      </c>
    </row>
    <row r="64" spans="1:26" x14ac:dyDescent="0.35">
      <c r="A64" s="28" t="s">
        <v>1017</v>
      </c>
      <c r="B64" s="35">
        <v>44356</v>
      </c>
      <c r="C64" s="30" t="s">
        <v>21</v>
      </c>
      <c r="D64" s="30" t="s">
        <v>22</v>
      </c>
      <c r="E64" s="38" t="s">
        <v>1090</v>
      </c>
      <c r="F64" s="30"/>
      <c r="G64" s="30"/>
      <c r="H64" s="30"/>
      <c r="I64" s="39"/>
      <c r="J64" s="30"/>
      <c r="K64" s="30" t="s">
        <v>1076</v>
      </c>
      <c r="L64" s="30" t="s">
        <v>173</v>
      </c>
      <c r="M64" s="31" t="s">
        <v>1244</v>
      </c>
      <c r="N64" s="31" t="s">
        <v>1245</v>
      </c>
      <c r="O64" s="49">
        <v>119.07725921597519</v>
      </c>
      <c r="P64" s="49">
        <v>28.664593918252827</v>
      </c>
      <c r="Q64" s="47">
        <v>0</v>
      </c>
      <c r="R64" s="48">
        <v>28.664593918252827</v>
      </c>
      <c r="S64" s="53">
        <v>27</v>
      </c>
      <c r="T64" s="53" t="s">
        <v>122</v>
      </c>
      <c r="U64" s="74">
        <v>44.83518374447462</v>
      </c>
      <c r="V64" s="74">
        <v>116.60049206753203</v>
      </c>
      <c r="W64" s="74">
        <v>10939.784833651807</v>
      </c>
      <c r="X64" s="74">
        <v>28450.520064477816</v>
      </c>
      <c r="Y64" s="15" t="s">
        <v>122</v>
      </c>
      <c r="Z64" s="15" t="s">
        <v>122</v>
      </c>
    </row>
    <row r="65" spans="1:26" x14ac:dyDescent="0.35">
      <c r="A65" s="28" t="s">
        <v>1017</v>
      </c>
      <c r="B65" s="35">
        <v>44356</v>
      </c>
      <c r="C65" s="30" t="s">
        <v>21</v>
      </c>
      <c r="D65" s="30" t="s">
        <v>22</v>
      </c>
      <c r="E65" s="38" t="s">
        <v>1091</v>
      </c>
      <c r="F65" s="30"/>
      <c r="G65" s="30"/>
      <c r="H65" s="30"/>
      <c r="I65" s="39"/>
      <c r="J65" s="30"/>
      <c r="K65" s="30" t="s">
        <v>1030</v>
      </c>
      <c r="L65" s="30" t="s">
        <v>173</v>
      </c>
      <c r="M65" s="31" t="s">
        <v>1246</v>
      </c>
      <c r="N65" s="31" t="s">
        <v>1247</v>
      </c>
      <c r="O65" s="49">
        <v>48.06788445415512</v>
      </c>
      <c r="P65" s="49">
        <v>8.8470968883496361</v>
      </c>
      <c r="Q65" s="47">
        <v>0</v>
      </c>
      <c r="R65" s="48">
        <v>8.8470968883496361</v>
      </c>
      <c r="S65" s="53">
        <v>17</v>
      </c>
      <c r="T65" s="53" t="s">
        <v>122</v>
      </c>
      <c r="U65" s="74">
        <v>115.62831302837344</v>
      </c>
      <c r="V65" s="74">
        <v>30.697095670371315</v>
      </c>
      <c r="W65" s="74">
        <v>28213.30837892312</v>
      </c>
      <c r="X65" s="74">
        <v>7490.0913435706016</v>
      </c>
      <c r="Y65" s="15" t="s">
        <v>122</v>
      </c>
      <c r="Z65" s="15" t="s">
        <v>122</v>
      </c>
    </row>
    <row r="66" spans="1:26" x14ac:dyDescent="0.35">
      <c r="A66" s="28" t="s">
        <v>1017</v>
      </c>
      <c r="B66" s="35">
        <v>44360</v>
      </c>
      <c r="C66" s="30" t="s">
        <v>21</v>
      </c>
      <c r="D66" s="30" t="s">
        <v>22</v>
      </c>
      <c r="E66" s="38" t="s">
        <v>1092</v>
      </c>
      <c r="F66" s="30"/>
      <c r="G66" s="30"/>
      <c r="H66" s="30"/>
      <c r="I66" s="39"/>
      <c r="J66" s="30"/>
      <c r="K66" s="30" t="s">
        <v>1068</v>
      </c>
      <c r="L66" s="30" t="s">
        <v>173</v>
      </c>
      <c r="M66" s="31" t="s">
        <v>1248</v>
      </c>
      <c r="N66" s="31" t="s">
        <v>1249</v>
      </c>
      <c r="O66" s="49">
        <v>202.4600809840324</v>
      </c>
      <c r="P66" s="49">
        <v>34.688813490656813</v>
      </c>
      <c r="Q66" s="47">
        <v>0</v>
      </c>
      <c r="R66" s="48">
        <v>34.688813490656813</v>
      </c>
      <c r="S66" s="53">
        <v>38</v>
      </c>
      <c r="T66" s="53" t="s">
        <v>122</v>
      </c>
      <c r="U66" s="74">
        <v>19.946863884606092</v>
      </c>
      <c r="V66" s="74">
        <v>34.081615338932721</v>
      </c>
      <c r="W66" s="74">
        <v>4867.0347878438861</v>
      </c>
      <c r="X66" s="74">
        <v>8315.9141426995848</v>
      </c>
      <c r="Y66" s="15" t="s">
        <v>122</v>
      </c>
      <c r="Z66" s="15" t="s">
        <v>122</v>
      </c>
    </row>
    <row r="67" spans="1:26" x14ac:dyDescent="0.35">
      <c r="A67" s="28" t="s">
        <v>1017</v>
      </c>
      <c r="B67" s="35">
        <v>44361</v>
      </c>
      <c r="C67" s="30" t="s">
        <v>21</v>
      </c>
      <c r="D67" s="30" t="s">
        <v>22</v>
      </c>
      <c r="E67" s="38" t="s">
        <v>1093</v>
      </c>
      <c r="F67" s="30"/>
      <c r="G67" s="30"/>
      <c r="H67" s="30"/>
      <c r="I67" s="39"/>
      <c r="J67" s="30"/>
      <c r="K67" s="30" t="s">
        <v>1019</v>
      </c>
      <c r="L67" s="30" t="s">
        <v>173</v>
      </c>
      <c r="M67" s="31" t="s">
        <v>1250</v>
      </c>
      <c r="N67" s="31" t="s">
        <v>1251</v>
      </c>
      <c r="O67" s="49">
        <v>17.379232331542276</v>
      </c>
      <c r="P67" s="49">
        <v>6.1228119204288509</v>
      </c>
      <c r="Q67" s="47">
        <v>0</v>
      </c>
      <c r="R67" s="48">
        <v>6.1228119204288509</v>
      </c>
      <c r="S67" s="53">
        <v>9</v>
      </c>
      <c r="T67" s="53" t="s">
        <v>122</v>
      </c>
      <c r="U67" s="74">
        <v>196.65600032269376</v>
      </c>
      <c r="V67" s="74">
        <v>78.572438562257858</v>
      </c>
      <c r="W67" s="74">
        <v>47984.064078737276</v>
      </c>
      <c r="X67" s="74">
        <v>19171.675009190916</v>
      </c>
      <c r="Y67" s="15" t="s">
        <v>122</v>
      </c>
      <c r="Z67" s="15" t="s">
        <v>122</v>
      </c>
    </row>
    <row r="68" spans="1:26" x14ac:dyDescent="0.35">
      <c r="A68" s="28" t="s">
        <v>1017</v>
      </c>
      <c r="B68" s="35">
        <v>44361</v>
      </c>
      <c r="C68" s="30" t="s">
        <v>21</v>
      </c>
      <c r="D68" s="30" t="s">
        <v>22</v>
      </c>
      <c r="E68" s="38" t="s">
        <v>1094</v>
      </c>
      <c r="F68" s="30"/>
      <c r="G68" s="30"/>
      <c r="H68" s="30"/>
      <c r="I68" s="39"/>
      <c r="J68" s="30"/>
      <c r="K68" s="30" t="s">
        <v>1078</v>
      </c>
      <c r="L68" s="30" t="s">
        <v>173</v>
      </c>
      <c r="M68" s="31" t="s">
        <v>1252</v>
      </c>
      <c r="N68" s="31" t="s">
        <v>1253</v>
      </c>
      <c r="O68" s="49">
        <v>30.709243354825556</v>
      </c>
      <c r="P68" s="49">
        <v>7.5455400015243512</v>
      </c>
      <c r="Q68" s="47">
        <v>0</v>
      </c>
      <c r="R68" s="48">
        <v>7.5455400015243512</v>
      </c>
      <c r="S68" s="53">
        <v>8</v>
      </c>
      <c r="T68" s="53" t="s">
        <v>122</v>
      </c>
      <c r="U68" s="74">
        <v>21.981609889876474</v>
      </c>
      <c r="V68" s="74">
        <v>41.617884109612284</v>
      </c>
      <c r="W68" s="74">
        <v>5363.5128131298598</v>
      </c>
      <c r="X68" s="74">
        <v>10154.763722745398</v>
      </c>
      <c r="Y68" s="15" t="s">
        <v>122</v>
      </c>
      <c r="Z68" s="15" t="s">
        <v>122</v>
      </c>
    </row>
    <row r="69" spans="1:26" x14ac:dyDescent="0.35">
      <c r="A69" s="28" t="s">
        <v>1017</v>
      </c>
      <c r="B69" s="35">
        <v>44362</v>
      </c>
      <c r="C69" s="30" t="s">
        <v>21</v>
      </c>
      <c r="D69" s="30" t="s">
        <v>22</v>
      </c>
      <c r="E69" s="38" t="s">
        <v>1095</v>
      </c>
      <c r="F69" s="30"/>
      <c r="G69" s="30"/>
      <c r="H69" s="30"/>
      <c r="I69" s="39"/>
      <c r="J69" s="30"/>
      <c r="K69" s="30" t="s">
        <v>1096</v>
      </c>
      <c r="L69" s="30" t="s">
        <v>173</v>
      </c>
      <c r="M69" s="31" t="s">
        <v>1254</v>
      </c>
      <c r="N69" s="31" t="s">
        <v>1255</v>
      </c>
      <c r="O69" s="49">
        <v>168.00781551276449</v>
      </c>
      <c r="P69" s="49">
        <v>6.3666692133343519</v>
      </c>
      <c r="Q69" s="47">
        <v>0</v>
      </c>
      <c r="R69" s="48">
        <v>6.3666692133343519</v>
      </c>
      <c r="S69" s="53">
        <v>94</v>
      </c>
      <c r="T69" s="53" t="s">
        <v>122</v>
      </c>
      <c r="U69" s="74">
        <v>131.51118292572508</v>
      </c>
      <c r="V69" s="74">
        <v>69.843613019993782</v>
      </c>
      <c r="W69" s="74">
        <v>32088.728633876919</v>
      </c>
      <c r="X69" s="74">
        <v>17041.841576878483</v>
      </c>
      <c r="Y69" s="15" t="s">
        <v>122</v>
      </c>
      <c r="Z69" s="15" t="s">
        <v>122</v>
      </c>
    </row>
    <row r="70" spans="1:26" x14ac:dyDescent="0.35">
      <c r="A70" s="28" t="s">
        <v>1017</v>
      </c>
      <c r="B70" s="35">
        <v>44364</v>
      </c>
      <c r="C70" s="30" t="s">
        <v>21</v>
      </c>
      <c r="D70" s="30" t="s">
        <v>22</v>
      </c>
      <c r="E70" s="38" t="s">
        <v>1097</v>
      </c>
      <c r="F70" s="30"/>
      <c r="G70" s="30"/>
      <c r="H70" s="30"/>
      <c r="I70" s="39"/>
      <c r="J70" s="30"/>
      <c r="K70" s="30" t="s">
        <v>1098</v>
      </c>
      <c r="L70" s="30" t="s">
        <v>173</v>
      </c>
      <c r="M70" s="31" t="s">
        <v>1256</v>
      </c>
      <c r="N70" s="31" t="s">
        <v>1257</v>
      </c>
      <c r="O70" s="49">
        <v>214.10339048601264</v>
      </c>
      <c r="P70" s="49">
        <v>12.900904605263159</v>
      </c>
      <c r="Q70" s="49">
        <v>39.319490131578945</v>
      </c>
      <c r="R70" s="48">
        <v>52.220394736842103</v>
      </c>
      <c r="S70" s="53">
        <v>130</v>
      </c>
      <c r="T70" s="53" t="s">
        <v>122</v>
      </c>
      <c r="U70" s="74">
        <v>75.568831389518365</v>
      </c>
      <c r="V70" s="74">
        <v>37.267611210090216</v>
      </c>
      <c r="W70" s="74">
        <v>18438.794859042482</v>
      </c>
      <c r="X70" s="74">
        <v>9093.2971352620116</v>
      </c>
      <c r="Y70" s="15" t="s">
        <v>122</v>
      </c>
      <c r="Z70" s="15" t="s">
        <v>122</v>
      </c>
    </row>
    <row r="71" spans="1:26" x14ac:dyDescent="0.35">
      <c r="A71" s="28" t="s">
        <v>1017</v>
      </c>
      <c r="B71" s="35">
        <v>44364</v>
      </c>
      <c r="C71" s="30" t="s">
        <v>21</v>
      </c>
      <c r="D71" s="30" t="s">
        <v>22</v>
      </c>
      <c r="E71" s="38" t="s">
        <v>1099</v>
      </c>
      <c r="F71" s="30"/>
      <c r="G71" s="30"/>
      <c r="H71" s="30"/>
      <c r="I71" s="39"/>
      <c r="J71" s="30"/>
      <c r="K71" s="30" t="s">
        <v>1027</v>
      </c>
      <c r="L71" s="30" t="s">
        <v>173</v>
      </c>
      <c r="M71" s="31" t="s">
        <v>1258</v>
      </c>
      <c r="N71" s="31" t="s">
        <v>1259</v>
      </c>
      <c r="O71" s="49">
        <v>30.630352596250287</v>
      </c>
      <c r="P71" s="49">
        <v>6.9387335526315788</v>
      </c>
      <c r="Q71" s="47">
        <v>0</v>
      </c>
      <c r="R71" s="48">
        <v>6.9387335526315788</v>
      </c>
      <c r="S71" s="53">
        <v>14</v>
      </c>
      <c r="T71" s="53" t="s">
        <v>122</v>
      </c>
      <c r="U71" s="74">
        <v>3.2701212633288179</v>
      </c>
      <c r="V71" s="74">
        <v>1.7734226973219083</v>
      </c>
      <c r="W71" s="74">
        <v>797.90958825223152</v>
      </c>
      <c r="X71" s="74">
        <v>432.71513814654566</v>
      </c>
      <c r="Y71" s="15" t="s">
        <v>122</v>
      </c>
      <c r="Z71" s="15" t="s">
        <v>122</v>
      </c>
    </row>
    <row r="72" spans="1:26" x14ac:dyDescent="0.35">
      <c r="A72" s="28" t="s">
        <v>1017</v>
      </c>
      <c r="B72" s="35">
        <v>44364</v>
      </c>
      <c r="C72" s="30" t="s">
        <v>21</v>
      </c>
      <c r="D72" s="30" t="s">
        <v>22</v>
      </c>
      <c r="E72" s="38" t="s">
        <v>1100</v>
      </c>
      <c r="F72" s="30"/>
      <c r="G72" s="30"/>
      <c r="H72" s="30"/>
      <c r="I72" s="39"/>
      <c r="J72" s="30"/>
      <c r="K72" s="30" t="s">
        <v>1101</v>
      </c>
      <c r="L72" s="30" t="s">
        <v>173</v>
      </c>
      <c r="M72" s="31" t="s">
        <v>1260</v>
      </c>
      <c r="N72" s="31" t="s">
        <v>1261</v>
      </c>
      <c r="O72" s="49">
        <v>32.322816408461577</v>
      </c>
      <c r="P72" s="49">
        <v>8.223684210526315</v>
      </c>
      <c r="Q72" s="47">
        <v>0</v>
      </c>
      <c r="R72" s="48">
        <v>8.223684210526315</v>
      </c>
      <c r="S72" s="53">
        <v>7</v>
      </c>
      <c r="T72" s="53" t="s">
        <v>122</v>
      </c>
      <c r="U72" s="74">
        <v>57.947046687175451</v>
      </c>
      <c r="V72" s="74">
        <v>24.040609711263823</v>
      </c>
      <c r="W72" s="74">
        <v>14139.07939167081</v>
      </c>
      <c r="X72" s="74">
        <v>5865.9087695483731</v>
      </c>
      <c r="Y72" s="15" t="s">
        <v>122</v>
      </c>
      <c r="Z72" s="15" t="s">
        <v>122</v>
      </c>
    </row>
    <row r="73" spans="1:26" x14ac:dyDescent="0.35">
      <c r="A73" s="28" t="s">
        <v>1017</v>
      </c>
      <c r="B73" s="35">
        <v>44370</v>
      </c>
      <c r="C73" s="30" t="s">
        <v>21</v>
      </c>
      <c r="D73" s="30" t="s">
        <v>22</v>
      </c>
      <c r="E73" s="38" t="s">
        <v>1102</v>
      </c>
      <c r="F73" s="30"/>
      <c r="G73" s="30"/>
      <c r="H73" s="30"/>
      <c r="I73" s="39"/>
      <c r="J73" s="30"/>
      <c r="K73" s="30" t="s">
        <v>1025</v>
      </c>
      <c r="L73" s="30" t="s">
        <v>1155</v>
      </c>
      <c r="M73" s="31" t="s">
        <v>1262</v>
      </c>
      <c r="N73" s="31" t="s">
        <v>1263</v>
      </c>
      <c r="O73" s="49">
        <v>7.2583561502298917</v>
      </c>
      <c r="P73" s="49">
        <v>8.255535838284084</v>
      </c>
      <c r="Q73" s="47">
        <v>0</v>
      </c>
      <c r="R73" s="48">
        <v>8.255535838284084</v>
      </c>
      <c r="S73" s="53">
        <v>6</v>
      </c>
      <c r="T73" s="53" t="s">
        <v>122</v>
      </c>
      <c r="U73" s="74">
        <v>4.2422222012433153</v>
      </c>
      <c r="V73" s="74">
        <v>1.5771612793755834</v>
      </c>
      <c r="W73" s="74">
        <v>1035.102217103369</v>
      </c>
      <c r="X73" s="74">
        <v>384.82735216764235</v>
      </c>
      <c r="Y73" s="15" t="s">
        <v>122</v>
      </c>
      <c r="Z73" s="15" t="s">
        <v>122</v>
      </c>
    </row>
    <row r="74" spans="1:26" x14ac:dyDescent="0.35">
      <c r="A74" s="28" t="s">
        <v>1017</v>
      </c>
      <c r="B74" s="35">
        <v>44384</v>
      </c>
      <c r="C74" s="30" t="s">
        <v>21</v>
      </c>
      <c r="D74" s="30" t="s">
        <v>22</v>
      </c>
      <c r="E74" s="38" t="s">
        <v>1103</v>
      </c>
      <c r="F74" s="30"/>
      <c r="G74" s="30"/>
      <c r="H74" s="30"/>
      <c r="I74" s="39"/>
      <c r="J74" s="30"/>
      <c r="K74" s="30" t="s">
        <v>1078</v>
      </c>
      <c r="L74" s="30" t="s">
        <v>173</v>
      </c>
      <c r="M74" s="31" t="s">
        <v>1264</v>
      </c>
      <c r="N74" s="31" t="s">
        <v>1265</v>
      </c>
      <c r="O74" s="49">
        <v>48.592493297587133</v>
      </c>
      <c r="P74" s="49">
        <v>15.527146628021324</v>
      </c>
      <c r="Q74" s="47">
        <v>0</v>
      </c>
      <c r="R74" s="48">
        <v>15.527146628021324</v>
      </c>
      <c r="S74" s="53">
        <v>8</v>
      </c>
      <c r="T74" s="53" t="s">
        <v>122</v>
      </c>
      <c r="U74" s="74">
        <v>17.350795985037649</v>
      </c>
      <c r="V74" s="74">
        <v>19.438081502219962</v>
      </c>
      <c r="W74" s="74">
        <v>4233.5942203491868</v>
      </c>
      <c r="X74" s="74">
        <v>4742.8918865416699</v>
      </c>
      <c r="Y74" s="15" t="s">
        <v>122</v>
      </c>
      <c r="Z74" s="15" t="s">
        <v>122</v>
      </c>
    </row>
    <row r="75" spans="1:26" x14ac:dyDescent="0.35">
      <c r="A75" s="28" t="s">
        <v>1017</v>
      </c>
      <c r="B75" s="35">
        <v>44384</v>
      </c>
      <c r="C75" s="30" t="s">
        <v>21</v>
      </c>
      <c r="D75" s="30" t="s">
        <v>22</v>
      </c>
      <c r="E75" s="38" t="s">
        <v>1104</v>
      </c>
      <c r="F75" s="30"/>
      <c r="G75" s="30"/>
      <c r="H75" s="30"/>
      <c r="I75" s="39"/>
      <c r="J75" s="30"/>
      <c r="K75" s="30" t="s">
        <v>1105</v>
      </c>
      <c r="L75" s="30" t="s">
        <v>173</v>
      </c>
      <c r="M75" s="31" t="s">
        <v>1266</v>
      </c>
      <c r="N75" s="31" t="s">
        <v>1267</v>
      </c>
      <c r="O75" s="49">
        <v>38.266879046346723</v>
      </c>
      <c r="P75" s="49">
        <v>7.763573314010662</v>
      </c>
      <c r="Q75" s="47">
        <v>0</v>
      </c>
      <c r="R75" s="48">
        <v>7.763573314010662</v>
      </c>
      <c r="S75" s="53">
        <v>171</v>
      </c>
      <c r="T75" s="53" t="s">
        <v>122</v>
      </c>
      <c r="U75" s="74">
        <v>7.8099179405273729</v>
      </c>
      <c r="V75" s="74">
        <v>7.9867650801730727</v>
      </c>
      <c r="W75" s="74">
        <v>1905.6199774886791</v>
      </c>
      <c r="X75" s="74">
        <v>1948.7706795622296</v>
      </c>
      <c r="Y75" s="15" t="s">
        <v>122</v>
      </c>
      <c r="Z75" s="15" t="s">
        <v>122</v>
      </c>
    </row>
    <row r="76" spans="1:26" x14ac:dyDescent="0.35">
      <c r="A76" s="28" t="s">
        <v>1017</v>
      </c>
      <c r="B76" s="35">
        <v>44386</v>
      </c>
      <c r="C76" s="30" t="s">
        <v>21</v>
      </c>
      <c r="D76" s="30" t="s">
        <v>22</v>
      </c>
      <c r="E76" s="38" t="s">
        <v>1106</v>
      </c>
      <c r="F76" s="30"/>
      <c r="G76" s="30"/>
      <c r="H76" s="30"/>
      <c r="I76" s="39"/>
      <c r="J76" s="30"/>
      <c r="K76" s="30" t="s">
        <v>1030</v>
      </c>
      <c r="L76" s="30" t="s">
        <v>173</v>
      </c>
      <c r="M76" s="31" t="s">
        <v>1268</v>
      </c>
      <c r="N76" s="31" t="s">
        <v>1269</v>
      </c>
      <c r="O76" s="49">
        <v>295.29769262463947</v>
      </c>
      <c r="P76" s="49">
        <v>38.281088884306044</v>
      </c>
      <c r="Q76" s="47">
        <v>0</v>
      </c>
      <c r="R76" s="48">
        <v>38.281088884306044</v>
      </c>
      <c r="S76" s="53">
        <v>34</v>
      </c>
      <c r="T76" s="53" t="s">
        <v>122</v>
      </c>
      <c r="U76" s="74">
        <v>27.258830415429564</v>
      </c>
      <c r="V76" s="74">
        <v>30.803993099742655</v>
      </c>
      <c r="W76" s="74">
        <v>6651.1546213648135</v>
      </c>
      <c r="X76" s="74">
        <v>7516.1743163372084</v>
      </c>
      <c r="Y76" s="15" t="s">
        <v>122</v>
      </c>
      <c r="Z76" s="15" t="s">
        <v>122</v>
      </c>
    </row>
    <row r="77" spans="1:26" x14ac:dyDescent="0.35">
      <c r="A77" s="28" t="s">
        <v>1017</v>
      </c>
      <c r="B77" s="35">
        <v>44385</v>
      </c>
      <c r="C77" s="30" t="s">
        <v>21</v>
      </c>
      <c r="D77" s="30" t="s">
        <v>22</v>
      </c>
      <c r="E77" s="38" t="s">
        <v>1107</v>
      </c>
      <c r="F77" s="30"/>
      <c r="G77" s="30"/>
      <c r="H77" s="30"/>
      <c r="I77" s="39"/>
      <c r="J77" s="30"/>
      <c r="K77" s="30" t="s">
        <v>1108</v>
      </c>
      <c r="L77" s="30" t="s">
        <v>173</v>
      </c>
      <c r="M77" s="31" t="s">
        <v>1270</v>
      </c>
      <c r="N77" s="31" t="s">
        <v>1271</v>
      </c>
      <c r="O77" s="49">
        <v>28.446843853820599</v>
      </c>
      <c r="P77" s="49">
        <v>5.9044966996699664</v>
      </c>
      <c r="Q77" s="47">
        <v>0</v>
      </c>
      <c r="R77" s="48">
        <v>5.9044966996699664</v>
      </c>
      <c r="S77" s="53">
        <v>7</v>
      </c>
      <c r="T77" s="53" t="s">
        <v>122</v>
      </c>
      <c r="U77" s="74">
        <v>12.026179816794063</v>
      </c>
      <c r="V77" s="74">
        <v>42.381154379118243</v>
      </c>
      <c r="W77" s="74">
        <v>2934.3878752977512</v>
      </c>
      <c r="X77" s="74">
        <v>10341.00166850485</v>
      </c>
      <c r="Y77" s="15" t="s">
        <v>122</v>
      </c>
      <c r="Z77" s="15" t="s">
        <v>122</v>
      </c>
    </row>
    <row r="78" spans="1:26" x14ac:dyDescent="0.35">
      <c r="A78" s="28" t="s">
        <v>1017</v>
      </c>
      <c r="B78" s="35">
        <v>44391</v>
      </c>
      <c r="C78" s="30" t="s">
        <v>21</v>
      </c>
      <c r="D78" s="30" t="s">
        <v>22</v>
      </c>
      <c r="E78" s="38" t="s">
        <v>1109</v>
      </c>
      <c r="F78" s="30"/>
      <c r="G78" s="30"/>
      <c r="H78" s="30"/>
      <c r="I78" s="39"/>
      <c r="J78" s="30"/>
      <c r="K78" s="30" t="s">
        <v>1025</v>
      </c>
      <c r="L78" s="30" t="s">
        <v>1155</v>
      </c>
      <c r="M78" s="31" t="s">
        <v>1272</v>
      </c>
      <c r="N78" s="31" t="s">
        <v>1273</v>
      </c>
      <c r="O78" s="49">
        <v>10.03404869995873</v>
      </c>
      <c r="P78" s="49">
        <v>11.888148033286814</v>
      </c>
      <c r="Q78" s="47">
        <v>0</v>
      </c>
      <c r="R78" s="48">
        <v>11.888148033286814</v>
      </c>
      <c r="S78" s="53">
        <v>2</v>
      </c>
      <c r="T78" s="53" t="s">
        <v>122</v>
      </c>
      <c r="U78" s="74">
        <v>11.768790795332785</v>
      </c>
      <c r="V78" s="74">
        <v>4.7787110093040353</v>
      </c>
      <c r="W78" s="74">
        <v>2871.5849540611998</v>
      </c>
      <c r="X78" s="74">
        <v>1166.0054862701845</v>
      </c>
      <c r="Y78" s="15" t="s">
        <v>122</v>
      </c>
      <c r="Z78" s="15" t="s">
        <v>122</v>
      </c>
    </row>
    <row r="79" spans="1:26" x14ac:dyDescent="0.35">
      <c r="A79" s="28" t="s">
        <v>1017</v>
      </c>
      <c r="B79" s="35">
        <v>44391</v>
      </c>
      <c r="C79" s="30" t="s">
        <v>21</v>
      </c>
      <c r="D79" s="30" t="s">
        <v>22</v>
      </c>
      <c r="E79" s="38" t="s">
        <v>1110</v>
      </c>
      <c r="F79" s="30"/>
      <c r="G79" s="30"/>
      <c r="H79" s="30"/>
      <c r="I79" s="39"/>
      <c r="J79" s="30"/>
      <c r="K79" s="30" t="s">
        <v>1076</v>
      </c>
      <c r="L79" s="30" t="s">
        <v>173</v>
      </c>
      <c r="M79" s="31" t="s">
        <v>1274</v>
      </c>
      <c r="N79" s="31" t="s">
        <v>1275</v>
      </c>
      <c r="O79" s="49">
        <v>50.041271151465125</v>
      </c>
      <c r="P79" s="49">
        <v>13.878120638858737</v>
      </c>
      <c r="Q79" s="47">
        <v>0</v>
      </c>
      <c r="R79" s="48">
        <v>13.878120638858737</v>
      </c>
      <c r="S79" s="53">
        <v>83</v>
      </c>
      <c r="T79" s="53" t="s">
        <v>122</v>
      </c>
      <c r="U79" s="74">
        <v>20.512340675331053</v>
      </c>
      <c r="V79" s="74">
        <v>10.073527332371823</v>
      </c>
      <c r="W79" s="74">
        <v>5005.0111247807772</v>
      </c>
      <c r="X79" s="74">
        <v>2457.9406690987248</v>
      </c>
      <c r="Y79" s="15" t="s">
        <v>122</v>
      </c>
      <c r="Z79" s="15" t="s">
        <v>122</v>
      </c>
    </row>
    <row r="80" spans="1:26" x14ac:dyDescent="0.35">
      <c r="A80" s="28" t="s">
        <v>1017</v>
      </c>
      <c r="B80" s="35">
        <v>44399</v>
      </c>
      <c r="C80" s="30" t="s">
        <v>21</v>
      </c>
      <c r="D80" s="30" t="s">
        <v>22</v>
      </c>
      <c r="E80" s="38" t="s">
        <v>1111</v>
      </c>
      <c r="F80" s="30"/>
      <c r="G80" s="30"/>
      <c r="H80" s="30"/>
      <c r="I80" s="39"/>
      <c r="J80" s="30"/>
      <c r="K80" s="30" t="s">
        <v>1021</v>
      </c>
      <c r="L80" s="30" t="s">
        <v>173</v>
      </c>
      <c r="M80" s="31" t="s">
        <v>1276</v>
      </c>
      <c r="N80" s="31" t="s">
        <v>1277</v>
      </c>
      <c r="O80" s="49">
        <v>328.57142857142861</v>
      </c>
      <c r="P80" s="49">
        <v>64.946849883329008</v>
      </c>
      <c r="Q80" s="47">
        <v>0</v>
      </c>
      <c r="R80" s="48">
        <v>64.946849883329008</v>
      </c>
      <c r="S80" s="53">
        <v>134</v>
      </c>
      <c r="T80" s="53" t="s">
        <v>122</v>
      </c>
      <c r="U80" s="74">
        <v>49.826221698321689</v>
      </c>
      <c r="V80" s="74">
        <v>193.87771839031703</v>
      </c>
      <c r="W80" s="74">
        <v>12157.598094390492</v>
      </c>
      <c r="X80" s="74">
        <v>47306.163287237352</v>
      </c>
      <c r="Y80" s="15" t="s">
        <v>122</v>
      </c>
      <c r="Z80" s="15" t="s">
        <v>122</v>
      </c>
    </row>
    <row r="81" spans="1:26" x14ac:dyDescent="0.35">
      <c r="A81" s="28" t="s">
        <v>1017</v>
      </c>
      <c r="B81" s="35">
        <v>44403</v>
      </c>
      <c r="C81" s="30" t="s">
        <v>21</v>
      </c>
      <c r="D81" s="30" t="s">
        <v>22</v>
      </c>
      <c r="E81" s="38" t="s">
        <v>1112</v>
      </c>
      <c r="F81" s="30"/>
      <c r="G81" s="30"/>
      <c r="H81" s="30"/>
      <c r="I81" s="39"/>
      <c r="J81" s="30"/>
      <c r="K81" s="30" t="s">
        <v>1027</v>
      </c>
      <c r="L81" s="30" t="s">
        <v>173</v>
      </c>
      <c r="M81" s="31" t="s">
        <v>1278</v>
      </c>
      <c r="N81" s="31" t="s">
        <v>1279</v>
      </c>
      <c r="O81" s="49">
        <v>63.959998958306201</v>
      </c>
      <c r="P81" s="49">
        <v>7.01462679587436</v>
      </c>
      <c r="Q81" s="47">
        <v>0</v>
      </c>
      <c r="R81" s="48">
        <v>7.01462679587436</v>
      </c>
      <c r="S81" s="53">
        <v>29</v>
      </c>
      <c r="T81" s="53" t="s">
        <v>122</v>
      </c>
      <c r="U81" s="74">
        <v>3.3021986085549027</v>
      </c>
      <c r="V81" s="74">
        <v>5.2736065156528387</v>
      </c>
      <c r="W81" s="74">
        <v>805.73646048739624</v>
      </c>
      <c r="X81" s="74">
        <v>1286.7599898192925</v>
      </c>
      <c r="Y81" s="15" t="s">
        <v>122</v>
      </c>
      <c r="Z81" s="15" t="s">
        <v>122</v>
      </c>
    </row>
    <row r="82" spans="1:26" x14ac:dyDescent="0.35">
      <c r="A82" s="28" t="s">
        <v>1017</v>
      </c>
      <c r="B82" s="35">
        <v>44404</v>
      </c>
      <c r="C82" s="30" t="s">
        <v>21</v>
      </c>
      <c r="D82" s="30" t="s">
        <v>22</v>
      </c>
      <c r="E82" s="38" t="s">
        <v>1113</v>
      </c>
      <c r="F82" s="30"/>
      <c r="G82" s="30"/>
      <c r="H82" s="30"/>
      <c r="I82" s="39"/>
      <c r="J82" s="30"/>
      <c r="K82" s="30" t="s">
        <v>1023</v>
      </c>
      <c r="L82" s="30" t="s">
        <v>173</v>
      </c>
      <c r="M82" s="31" t="s">
        <v>1280</v>
      </c>
      <c r="N82" s="31" t="s">
        <v>1281</v>
      </c>
      <c r="O82" s="49">
        <v>388.44605997663245</v>
      </c>
      <c r="P82" s="49">
        <v>27.426489721571691</v>
      </c>
      <c r="Q82" s="49">
        <v>45.693468644288316</v>
      </c>
      <c r="R82" s="48">
        <v>73.119958365860015</v>
      </c>
      <c r="S82" s="53">
        <v>140</v>
      </c>
      <c r="T82" s="53" t="s">
        <v>122</v>
      </c>
      <c r="U82" s="74">
        <v>325.13918956669357</v>
      </c>
      <c r="V82" s="74">
        <v>161.70159214954327</v>
      </c>
      <c r="W82" s="74">
        <v>79333.962254273225</v>
      </c>
      <c r="X82" s="74">
        <v>39455.188484488564</v>
      </c>
      <c r="Y82" s="15" t="s">
        <v>122</v>
      </c>
      <c r="Z82" s="15" t="s">
        <v>122</v>
      </c>
    </row>
    <row r="83" spans="1:26" x14ac:dyDescent="0.35">
      <c r="A83" s="28" t="s">
        <v>1017</v>
      </c>
      <c r="B83" s="35">
        <v>44404</v>
      </c>
      <c r="C83" s="30" t="s">
        <v>21</v>
      </c>
      <c r="D83" s="30" t="s">
        <v>22</v>
      </c>
      <c r="E83" s="38" t="s">
        <v>1114</v>
      </c>
      <c r="F83" s="30"/>
      <c r="G83" s="30"/>
      <c r="H83" s="30"/>
      <c r="I83" s="39"/>
      <c r="J83" s="30"/>
      <c r="K83" s="30" t="s">
        <v>1068</v>
      </c>
      <c r="L83" s="30" t="s">
        <v>173</v>
      </c>
      <c r="M83" s="31" t="s">
        <v>1282</v>
      </c>
      <c r="N83" s="31" t="s">
        <v>1283</v>
      </c>
      <c r="O83" s="49">
        <v>167.75785918420368</v>
      </c>
      <c r="P83" s="49">
        <v>22.768670309653917</v>
      </c>
      <c r="Q83" s="49">
        <v>5.3343741868332035</v>
      </c>
      <c r="R83" s="48">
        <v>28.103044496487122</v>
      </c>
      <c r="S83" s="53">
        <v>152</v>
      </c>
      <c r="T83" s="53" t="s">
        <v>122</v>
      </c>
      <c r="U83" s="74">
        <v>15.759694865607928</v>
      </c>
      <c r="V83" s="74">
        <v>18.754842906026415</v>
      </c>
      <c r="W83" s="74">
        <v>3845.3655472083346</v>
      </c>
      <c r="X83" s="74">
        <v>4576.1816690704454</v>
      </c>
      <c r="Y83" s="15" t="s">
        <v>122</v>
      </c>
      <c r="Z83" s="15" t="s">
        <v>122</v>
      </c>
    </row>
    <row r="84" spans="1:26" x14ac:dyDescent="0.35">
      <c r="A84" s="28" t="s">
        <v>1017</v>
      </c>
      <c r="B84" s="35">
        <v>44413</v>
      </c>
      <c r="C84" s="30" t="s">
        <v>21</v>
      </c>
      <c r="D84" s="30" t="s">
        <v>22</v>
      </c>
      <c r="E84" s="38" t="s">
        <v>1115</v>
      </c>
      <c r="F84" s="30"/>
      <c r="G84" s="30"/>
      <c r="H84" s="30"/>
      <c r="I84" s="39"/>
      <c r="J84" s="30"/>
      <c r="K84" s="30" t="s">
        <v>1027</v>
      </c>
      <c r="L84" s="30" t="s">
        <v>173</v>
      </c>
      <c r="M84" s="31" t="s">
        <v>1284</v>
      </c>
      <c r="N84" s="31" t="s">
        <v>1285</v>
      </c>
      <c r="O84" s="49">
        <v>52.229530806567112</v>
      </c>
      <c r="P84" s="49">
        <v>8.0401481909666579</v>
      </c>
      <c r="Q84" s="47">
        <v>0</v>
      </c>
      <c r="R84" s="49">
        <v>8.0401481909666579</v>
      </c>
      <c r="S84" s="53">
        <v>22</v>
      </c>
      <c r="T84" s="53" t="s">
        <v>122</v>
      </c>
      <c r="U84" s="74">
        <v>65.898327656870137</v>
      </c>
      <c r="V84" s="74">
        <v>8.4248183026498111</v>
      </c>
      <c r="W84" s="74">
        <v>16079.191948276313</v>
      </c>
      <c r="X84" s="74">
        <v>2055.6556658465543</v>
      </c>
      <c r="Y84" s="15" t="s">
        <v>122</v>
      </c>
      <c r="Z84" s="15" t="s">
        <v>122</v>
      </c>
    </row>
    <row r="85" spans="1:26" x14ac:dyDescent="0.35">
      <c r="A85" s="28" t="s">
        <v>1017</v>
      </c>
      <c r="B85" s="35">
        <v>44418</v>
      </c>
      <c r="C85" s="30" t="s">
        <v>21</v>
      </c>
      <c r="D85" s="30" t="s">
        <v>22</v>
      </c>
      <c r="E85" s="38" t="s">
        <v>1116</v>
      </c>
      <c r="F85" s="30"/>
      <c r="G85" s="30"/>
      <c r="H85" s="30"/>
      <c r="I85" s="39"/>
      <c r="J85" s="30"/>
      <c r="K85" s="30" t="s">
        <v>1117</v>
      </c>
      <c r="L85" s="30" t="s">
        <v>173</v>
      </c>
      <c r="M85" s="31" t="s">
        <v>1286</v>
      </c>
      <c r="N85" s="31" t="s">
        <v>1287</v>
      </c>
      <c r="O85" s="49">
        <v>126.03285019043588</v>
      </c>
      <c r="P85" s="49">
        <v>26.431055900621118</v>
      </c>
      <c r="Q85" s="47">
        <v>0</v>
      </c>
      <c r="R85" s="49">
        <v>26.431055900621118</v>
      </c>
      <c r="S85" s="53">
        <v>94</v>
      </c>
      <c r="T85" s="53" t="s">
        <v>122</v>
      </c>
      <c r="U85" s="74">
        <v>32.265769189013135</v>
      </c>
      <c r="V85" s="74">
        <v>73.826814852521139</v>
      </c>
      <c r="W85" s="74">
        <v>7872.8476821192053</v>
      </c>
      <c r="X85" s="74">
        <v>18013.74282401516</v>
      </c>
      <c r="Y85" s="15" t="s">
        <v>122</v>
      </c>
      <c r="Z85" s="15" t="s">
        <v>122</v>
      </c>
    </row>
    <row r="86" spans="1:26" x14ac:dyDescent="0.35">
      <c r="A86" s="28" t="s">
        <v>1017</v>
      </c>
      <c r="B86" s="35">
        <v>44426</v>
      </c>
      <c r="C86" s="30" t="s">
        <v>21</v>
      </c>
      <c r="D86" s="30" t="s">
        <v>22</v>
      </c>
      <c r="E86" s="38" t="s">
        <v>1118</v>
      </c>
      <c r="F86" s="30"/>
      <c r="G86" s="30"/>
      <c r="H86" s="30"/>
      <c r="I86" s="39"/>
      <c r="J86" s="30"/>
      <c r="K86" s="30" t="s">
        <v>1080</v>
      </c>
      <c r="L86" s="30" t="s">
        <v>173</v>
      </c>
      <c r="M86" s="31" t="s">
        <v>1288</v>
      </c>
      <c r="N86" s="31" t="s">
        <v>1289</v>
      </c>
      <c r="O86" s="49">
        <v>104.46390882228788</v>
      </c>
      <c r="P86" s="49">
        <v>105.39351302927305</v>
      </c>
      <c r="Q86" s="47">
        <v>0</v>
      </c>
      <c r="R86" s="49">
        <v>105.39351302927305</v>
      </c>
      <c r="S86" s="53">
        <v>2</v>
      </c>
      <c r="T86" s="53" t="s">
        <v>122</v>
      </c>
      <c r="U86" s="74">
        <v>9.6037539752049348</v>
      </c>
      <c r="V86" s="74">
        <v>10.306835213936258</v>
      </c>
      <c r="W86" s="74">
        <v>2343.3159699500043</v>
      </c>
      <c r="X86" s="74">
        <v>2514.8677922004472</v>
      </c>
      <c r="Y86" s="15" t="s">
        <v>122</v>
      </c>
      <c r="Z86" s="15" t="s">
        <v>122</v>
      </c>
    </row>
    <row r="87" spans="1:26" x14ac:dyDescent="0.35">
      <c r="A87" s="28" t="s">
        <v>1017</v>
      </c>
      <c r="B87" s="35">
        <v>44430</v>
      </c>
      <c r="C87" s="30" t="s">
        <v>21</v>
      </c>
      <c r="D87" s="30" t="s">
        <v>22</v>
      </c>
      <c r="E87" s="38" t="s">
        <v>1119</v>
      </c>
      <c r="F87" s="30"/>
      <c r="G87" s="30"/>
      <c r="H87" s="30"/>
      <c r="I87" s="39"/>
      <c r="J87" s="30"/>
      <c r="K87" s="30" t="s">
        <v>1021</v>
      </c>
      <c r="L87" s="30" t="s">
        <v>173</v>
      </c>
      <c r="M87" s="31" t="s">
        <v>1290</v>
      </c>
      <c r="N87" s="31" t="s">
        <v>1291</v>
      </c>
      <c r="O87" s="49">
        <v>149.20979237682059</v>
      </c>
      <c r="P87" s="49">
        <v>22.688898269311945</v>
      </c>
      <c r="Q87" s="47">
        <v>0</v>
      </c>
      <c r="R87" s="49">
        <v>22.688898269311945</v>
      </c>
      <c r="S87" s="53">
        <v>10</v>
      </c>
      <c r="T87" s="53" t="s">
        <v>122</v>
      </c>
      <c r="U87" s="74">
        <v>18.27418390024301</v>
      </c>
      <c r="V87" s="74">
        <v>71.787562568931889</v>
      </c>
      <c r="W87" s="74">
        <v>4458.9008716592944</v>
      </c>
      <c r="X87" s="74">
        <v>17516.165266819378</v>
      </c>
      <c r="Y87" s="15" t="s">
        <v>122</v>
      </c>
      <c r="Z87" s="15" t="s">
        <v>122</v>
      </c>
    </row>
    <row r="88" spans="1:26" x14ac:dyDescent="0.35">
      <c r="A88" s="28" t="s">
        <v>1017</v>
      </c>
      <c r="B88" s="35">
        <v>44430</v>
      </c>
      <c r="C88" s="30" t="s">
        <v>21</v>
      </c>
      <c r="D88" s="30" t="s">
        <v>22</v>
      </c>
      <c r="E88" s="38" t="s">
        <v>1120</v>
      </c>
      <c r="F88" s="30"/>
      <c r="G88" s="30"/>
      <c r="H88" s="30"/>
      <c r="I88" s="39"/>
      <c r="J88" s="30"/>
      <c r="K88" s="30" t="s">
        <v>1078</v>
      </c>
      <c r="L88" s="30" t="s">
        <v>173</v>
      </c>
      <c r="M88" s="31" t="s">
        <v>1292</v>
      </c>
      <c r="N88" s="31" t="s">
        <v>1293</v>
      </c>
      <c r="O88" s="49">
        <v>124.43972730089868</v>
      </c>
      <c r="P88" s="49">
        <v>29.020683890882228</v>
      </c>
      <c r="Q88" s="47">
        <v>0</v>
      </c>
      <c r="R88" s="49">
        <v>29.020683890882228</v>
      </c>
      <c r="S88" s="53">
        <v>22</v>
      </c>
      <c r="T88" s="53" t="s">
        <v>122</v>
      </c>
      <c r="U88" s="74">
        <v>16.276812652684129</v>
      </c>
      <c r="V88" s="74">
        <v>18.754277311162017</v>
      </c>
      <c r="W88" s="74">
        <v>3971.5422872549275</v>
      </c>
      <c r="X88" s="74">
        <v>4576.0436639235322</v>
      </c>
      <c r="Y88" s="15" t="s">
        <v>122</v>
      </c>
      <c r="Z88" s="15" t="s">
        <v>122</v>
      </c>
    </row>
    <row r="89" spans="1:26" x14ac:dyDescent="0.35">
      <c r="A89" s="28" t="s">
        <v>1017</v>
      </c>
      <c r="B89" s="35">
        <v>44433</v>
      </c>
      <c r="C89" s="30" t="s">
        <v>21</v>
      </c>
      <c r="D89" s="30" t="s">
        <v>22</v>
      </c>
      <c r="E89" s="38" t="s">
        <v>1121</v>
      </c>
      <c r="F89" s="30"/>
      <c r="G89" s="30"/>
      <c r="H89" s="30"/>
      <c r="I89" s="39"/>
      <c r="J89" s="30"/>
      <c r="K89" s="30" t="s">
        <v>1122</v>
      </c>
      <c r="L89" s="30" t="s">
        <v>173</v>
      </c>
      <c r="M89" s="31" t="s">
        <v>1294</v>
      </c>
      <c r="N89" s="31" t="s">
        <v>1295</v>
      </c>
      <c r="O89" s="49">
        <v>218.95592799503413</v>
      </c>
      <c r="P89" s="49">
        <v>32.970221296125338</v>
      </c>
      <c r="Q89" s="47">
        <v>0</v>
      </c>
      <c r="R89" s="49">
        <v>32.970221296125338</v>
      </c>
      <c r="S89" s="53">
        <v>896</v>
      </c>
      <c r="T89" s="53" t="s">
        <v>122</v>
      </c>
      <c r="U89" s="74">
        <v>16.616000460010223</v>
      </c>
      <c r="V89" s="74">
        <v>7.8182178105822802</v>
      </c>
      <c r="W89" s="74">
        <v>4054.3041122424943</v>
      </c>
      <c r="X89" s="74">
        <v>1907.6451457820765</v>
      </c>
      <c r="Y89" s="15" t="s">
        <v>122</v>
      </c>
      <c r="Z89" s="15" t="s">
        <v>122</v>
      </c>
    </row>
    <row r="90" spans="1:26" x14ac:dyDescent="0.35">
      <c r="A90" s="28" t="s">
        <v>1017</v>
      </c>
      <c r="B90" s="21">
        <v>44440</v>
      </c>
      <c r="C90" s="15" t="s">
        <v>21</v>
      </c>
      <c r="D90" s="15" t="s">
        <v>22</v>
      </c>
      <c r="E90" s="40" t="s">
        <v>1123</v>
      </c>
      <c r="F90" s="41"/>
      <c r="G90" s="41"/>
      <c r="H90" s="41"/>
      <c r="I90" s="42"/>
      <c r="J90" s="41"/>
      <c r="K90" s="15" t="s">
        <v>1027</v>
      </c>
      <c r="L90" s="30" t="s">
        <v>173</v>
      </c>
      <c r="M90" s="22" t="s">
        <v>1296</v>
      </c>
      <c r="N90" s="22" t="s">
        <v>1297</v>
      </c>
      <c r="O90" s="50">
        <f>(99.539+11.479)/3.8073</f>
        <v>29.159246710267119</v>
      </c>
      <c r="P90" s="50">
        <f>18.3/3.7843</f>
        <v>4.8357688343947363</v>
      </c>
      <c r="Q90" s="47">
        <v>0</v>
      </c>
      <c r="R90" s="50">
        <f>18.3/3.7843</f>
        <v>4.8357688343947363</v>
      </c>
      <c r="S90" s="53">
        <v>252</v>
      </c>
      <c r="T90" s="53" t="s">
        <v>122</v>
      </c>
      <c r="U90" s="74">
        <v>17.355074251743169</v>
      </c>
      <c r="V90" s="74">
        <v>7.5060094454342359</v>
      </c>
      <c r="W90" s="74">
        <v>4234.6381174253329</v>
      </c>
      <c r="X90" s="74">
        <v>1831.4663046859534</v>
      </c>
      <c r="Y90" s="15" t="s">
        <v>122</v>
      </c>
      <c r="Z90" s="15" t="s">
        <v>122</v>
      </c>
    </row>
    <row r="91" spans="1:26" x14ac:dyDescent="0.35">
      <c r="A91" s="28" t="s">
        <v>1017</v>
      </c>
      <c r="B91" s="21">
        <v>44441</v>
      </c>
      <c r="C91" s="15" t="s">
        <v>21</v>
      </c>
      <c r="D91" s="15" t="s">
        <v>22</v>
      </c>
      <c r="E91" s="40" t="s">
        <v>1124</v>
      </c>
      <c r="F91" s="41"/>
      <c r="G91" s="41"/>
      <c r="H91" s="41"/>
      <c r="I91" s="42"/>
      <c r="J91" s="41"/>
      <c r="K91" s="15" t="s">
        <v>1027</v>
      </c>
      <c r="L91" s="30" t="s">
        <v>173</v>
      </c>
      <c r="M91" s="22" t="s">
        <v>1298</v>
      </c>
      <c r="N91" s="22" t="s">
        <v>1299</v>
      </c>
      <c r="O91" s="50">
        <f>134.904/3.7896</f>
        <v>35.598480050664975</v>
      </c>
      <c r="P91" s="50">
        <f>20.5/3.8022</f>
        <v>5.391615380569144</v>
      </c>
      <c r="Q91" s="47">
        <v>0</v>
      </c>
      <c r="R91" s="50">
        <f>20.5/3.8022</f>
        <v>5.391615380569144</v>
      </c>
      <c r="S91" s="53">
        <v>17</v>
      </c>
      <c r="T91" s="53" t="s">
        <v>122</v>
      </c>
      <c r="U91" s="74">
        <v>8.7291359403153894</v>
      </c>
      <c r="V91" s="74">
        <v>7.6321371001951315</v>
      </c>
      <c r="W91" s="74">
        <v>2129.9091694369549</v>
      </c>
      <c r="X91" s="74">
        <v>1862.2414524476119</v>
      </c>
      <c r="Y91" s="15" t="s">
        <v>122</v>
      </c>
      <c r="Z91" s="15" t="s">
        <v>122</v>
      </c>
    </row>
    <row r="92" spans="1:26" x14ac:dyDescent="0.35">
      <c r="A92" s="28" t="s">
        <v>1017</v>
      </c>
      <c r="B92" s="21">
        <v>44448</v>
      </c>
      <c r="C92" s="15" t="s">
        <v>21</v>
      </c>
      <c r="D92" s="15" t="s">
        <v>22</v>
      </c>
      <c r="E92" s="40" t="s">
        <v>1125</v>
      </c>
      <c r="F92" s="41"/>
      <c r="G92" s="41"/>
      <c r="H92" s="41"/>
      <c r="I92" s="42"/>
      <c r="J92" s="41"/>
      <c r="K92" s="15" t="s">
        <v>1101</v>
      </c>
      <c r="L92" s="30" t="s">
        <v>173</v>
      </c>
      <c r="M92" s="22" t="s">
        <v>1300</v>
      </c>
      <c r="N92" s="22" t="s">
        <v>1301</v>
      </c>
      <c r="O92" s="50">
        <f>112.761/3.7628</f>
        <v>29.967311576485596</v>
      </c>
      <c r="P92" s="50">
        <f>21.4/3.7904</f>
        <v>5.6458421274799493</v>
      </c>
      <c r="Q92" s="47">
        <v>0</v>
      </c>
      <c r="R92" s="50">
        <f>21.4/3.7904</f>
        <v>5.6458421274799493</v>
      </c>
      <c r="S92" s="53">
        <v>81</v>
      </c>
      <c r="T92" s="53" t="s">
        <v>122</v>
      </c>
      <c r="U92" s="74">
        <v>8.0069992786593449</v>
      </c>
      <c r="V92" s="74">
        <v>17.863182602301972</v>
      </c>
      <c r="W92" s="74">
        <v>1953.7078239928801</v>
      </c>
      <c r="X92" s="74">
        <v>4358.6165549616817</v>
      </c>
      <c r="Y92" s="15" t="s">
        <v>122</v>
      </c>
      <c r="Z92" s="15" t="s">
        <v>122</v>
      </c>
    </row>
    <row r="93" spans="1:26" x14ac:dyDescent="0.35">
      <c r="A93" s="28" t="s">
        <v>1017</v>
      </c>
      <c r="B93" s="36">
        <v>44462</v>
      </c>
      <c r="C93" s="15" t="s">
        <v>21</v>
      </c>
      <c r="D93" s="15" t="s">
        <v>22</v>
      </c>
      <c r="E93" s="40" t="s">
        <v>1126</v>
      </c>
      <c r="F93" s="41"/>
      <c r="G93" s="41"/>
      <c r="H93" s="41"/>
      <c r="I93" s="42"/>
      <c r="J93" s="41"/>
      <c r="K93" s="15" t="s">
        <v>1065</v>
      </c>
      <c r="L93" s="30" t="s">
        <v>173</v>
      </c>
      <c r="M93" s="22" t="s">
        <v>1302</v>
      </c>
      <c r="N93" s="22" t="s">
        <v>1303</v>
      </c>
      <c r="O93" s="51">
        <f>390.314/3.736</f>
        <v>104.47376873661671</v>
      </c>
      <c r="P93" s="50">
        <f>64.6/3.7504</f>
        <v>17.224829351535835</v>
      </c>
      <c r="Q93" s="47">
        <v>0</v>
      </c>
      <c r="R93" s="50">
        <f>64.6/3.7504</f>
        <v>17.224829351535835</v>
      </c>
      <c r="S93" s="53">
        <v>14</v>
      </c>
      <c r="T93" s="53" t="s">
        <v>122</v>
      </c>
      <c r="U93" s="74">
        <v>50.340802348798462</v>
      </c>
      <c r="V93" s="74">
        <v>40.947654195299911</v>
      </c>
      <c r="W93" s="74">
        <v>12283.155773106824</v>
      </c>
      <c r="X93" s="74">
        <v>9991.2276236531779</v>
      </c>
      <c r="Y93" s="15" t="s">
        <v>122</v>
      </c>
      <c r="Z93" s="15" t="s">
        <v>122</v>
      </c>
    </row>
    <row r="94" spans="1:26" x14ac:dyDescent="0.35">
      <c r="A94" s="28" t="s">
        <v>1017</v>
      </c>
      <c r="B94" s="21">
        <v>44469</v>
      </c>
      <c r="C94" s="15" t="s">
        <v>21</v>
      </c>
      <c r="D94" s="15" t="s">
        <v>22</v>
      </c>
      <c r="E94" s="40" t="s">
        <v>1127</v>
      </c>
      <c r="F94" s="15"/>
      <c r="G94" s="15"/>
      <c r="H94" s="15"/>
      <c r="I94" s="43"/>
      <c r="J94" s="15"/>
      <c r="K94" s="15" t="s">
        <v>1076</v>
      </c>
      <c r="L94" s="30" t="s">
        <v>173</v>
      </c>
      <c r="M94" s="22" t="s">
        <v>1304</v>
      </c>
      <c r="N94" s="22" t="s">
        <v>1305</v>
      </c>
      <c r="O94" s="51">
        <f>67.707/3.7437</f>
        <v>18.085583780751662</v>
      </c>
      <c r="P94" s="51">
        <f>17.5/3.736</f>
        <v>4.6841541755888647</v>
      </c>
      <c r="Q94" s="47">
        <v>0</v>
      </c>
      <c r="R94" s="51">
        <f>17.5/3.736</f>
        <v>4.6841541755888647</v>
      </c>
      <c r="S94" s="53">
        <v>12</v>
      </c>
      <c r="T94" s="53" t="s">
        <v>122</v>
      </c>
      <c r="U94" s="74">
        <v>15.755792073663427</v>
      </c>
      <c r="V94" s="74">
        <v>45.397471790956146</v>
      </c>
      <c r="W94" s="74">
        <v>3844.4132659738762</v>
      </c>
      <c r="X94" s="74">
        <v>11076.983116993299</v>
      </c>
      <c r="Y94" s="15" t="s">
        <v>122</v>
      </c>
      <c r="Z94" s="15" t="s">
        <v>122</v>
      </c>
    </row>
    <row r="95" spans="1:26" x14ac:dyDescent="0.35">
      <c r="A95" s="28" t="s">
        <v>1017</v>
      </c>
      <c r="B95" s="21">
        <v>44479</v>
      </c>
      <c r="C95" s="15" t="s">
        <v>21</v>
      </c>
      <c r="D95" s="15" t="s">
        <v>22</v>
      </c>
      <c r="E95" s="40" t="s">
        <v>1128</v>
      </c>
      <c r="F95" s="15"/>
      <c r="G95" s="15"/>
      <c r="H95" s="15"/>
      <c r="I95" s="43"/>
      <c r="J95" s="15"/>
      <c r="K95" s="15" t="s">
        <v>1027</v>
      </c>
      <c r="L95" s="30" t="s">
        <v>173</v>
      </c>
      <c r="M95" s="22" t="s">
        <v>1306</v>
      </c>
      <c r="N95" s="22" t="s">
        <v>1307</v>
      </c>
      <c r="O95" s="51">
        <v>35.799999999999997</v>
      </c>
      <c r="P95" s="51">
        <v>5.7</v>
      </c>
      <c r="Q95" s="47">
        <v>0</v>
      </c>
      <c r="R95" s="51">
        <v>5.7</v>
      </c>
      <c r="S95" s="53">
        <v>15</v>
      </c>
      <c r="T95" s="53" t="s">
        <v>122</v>
      </c>
      <c r="U95" s="74">
        <v>20.971207307983281</v>
      </c>
      <c r="V95" s="74">
        <v>31.514380249427337</v>
      </c>
      <c r="W95" s="74">
        <v>5116.9745831479204</v>
      </c>
      <c r="X95" s="74">
        <v>7689.5087808602702</v>
      </c>
      <c r="Y95" s="15" t="s">
        <v>122</v>
      </c>
      <c r="Z95" s="15" t="s">
        <v>122</v>
      </c>
    </row>
    <row r="96" spans="1:26" x14ac:dyDescent="0.35">
      <c r="A96" s="28" t="s">
        <v>1017</v>
      </c>
      <c r="B96" s="21">
        <v>44508</v>
      </c>
      <c r="C96" s="15" t="s">
        <v>21</v>
      </c>
      <c r="D96" s="15" t="s">
        <v>22</v>
      </c>
      <c r="E96" s="40" t="s">
        <v>1129</v>
      </c>
      <c r="F96" s="44"/>
      <c r="G96" s="44"/>
      <c r="H96" s="44"/>
      <c r="I96" s="45"/>
      <c r="J96" s="44"/>
      <c r="K96" s="15" t="s">
        <v>1021</v>
      </c>
      <c r="L96" s="30" t="s">
        <v>173</v>
      </c>
      <c r="M96" s="22" t="s">
        <v>1308</v>
      </c>
      <c r="N96" s="22" t="s">
        <v>1309</v>
      </c>
      <c r="O96" s="52">
        <v>47.612272739928166</v>
      </c>
      <c r="P96" s="52">
        <v>11.701119964339444</v>
      </c>
      <c r="Q96" s="47">
        <v>0</v>
      </c>
      <c r="R96" s="52">
        <v>11.701119964339444</v>
      </c>
      <c r="S96" s="15">
        <v>33</v>
      </c>
      <c r="T96" s="15" t="s">
        <v>122</v>
      </c>
      <c r="U96" s="74">
        <v>16.985091077303601</v>
      </c>
      <c r="V96" s="74">
        <v>40.715194706032072</v>
      </c>
      <c r="W96" s="74">
        <v>4144.3622228620789</v>
      </c>
      <c r="X96" s="74">
        <v>9934.5075082718249</v>
      </c>
      <c r="Y96" s="15" t="s">
        <v>122</v>
      </c>
      <c r="Z96" s="15" t="s">
        <v>122</v>
      </c>
    </row>
    <row r="97" spans="1:26" x14ac:dyDescent="0.35">
      <c r="A97" s="28" t="s">
        <v>1017</v>
      </c>
      <c r="B97" s="21">
        <v>44510</v>
      </c>
      <c r="C97" s="15" t="s">
        <v>21</v>
      </c>
      <c r="D97" s="15" t="s">
        <v>22</v>
      </c>
      <c r="E97" s="40" t="s">
        <v>1130</v>
      </c>
      <c r="F97" s="41"/>
      <c r="G97" s="41"/>
      <c r="H97" s="41"/>
      <c r="I97" s="46"/>
      <c r="J97" s="41"/>
      <c r="K97" s="15" t="s">
        <v>1080</v>
      </c>
      <c r="L97" s="30" t="s">
        <v>173</v>
      </c>
      <c r="M97" s="22" t="s">
        <v>1310</v>
      </c>
      <c r="N97" s="22" t="s">
        <v>1311</v>
      </c>
      <c r="O97" s="52">
        <v>82.033554779867131</v>
      </c>
      <c r="P97" s="52">
        <v>22.273575187237242</v>
      </c>
      <c r="Q97" s="47">
        <v>0</v>
      </c>
      <c r="R97" s="52">
        <v>22.273575187237242</v>
      </c>
      <c r="S97" s="15">
        <v>1</v>
      </c>
      <c r="T97" s="15" t="s">
        <v>122</v>
      </c>
      <c r="U97" s="74">
        <v>3.4968651075810286</v>
      </c>
      <c r="V97" s="74">
        <v>17.851305110149603</v>
      </c>
      <c r="W97" s="74">
        <v>853.23508624977103</v>
      </c>
      <c r="X97" s="74">
        <v>4355.7184468765026</v>
      </c>
      <c r="Y97" s="15" t="s">
        <v>122</v>
      </c>
      <c r="Z97" s="15" t="s">
        <v>122</v>
      </c>
    </row>
    <row r="98" spans="1:26" x14ac:dyDescent="0.35">
      <c r="A98" s="28" t="s">
        <v>1017</v>
      </c>
      <c r="B98" s="21">
        <v>44518</v>
      </c>
      <c r="C98" s="15" t="s">
        <v>21</v>
      </c>
      <c r="D98" s="15" t="s">
        <v>22</v>
      </c>
      <c r="E98" s="40" t="s">
        <v>1131</v>
      </c>
      <c r="F98" s="41"/>
      <c r="G98" s="41"/>
      <c r="H98" s="41"/>
      <c r="I98" s="46"/>
      <c r="J98" s="41"/>
      <c r="K98" s="15" t="s">
        <v>1030</v>
      </c>
      <c r="L98" s="30" t="s">
        <v>173</v>
      </c>
      <c r="M98" s="22" t="s">
        <v>1312</v>
      </c>
      <c r="N98" s="22" t="s">
        <v>1313</v>
      </c>
      <c r="O98" s="52">
        <v>52.53033758481854</v>
      </c>
      <c r="P98" s="52">
        <v>5.1518360571281372</v>
      </c>
      <c r="Q98" s="47">
        <v>0</v>
      </c>
      <c r="R98" s="52">
        <v>5.1518360571281372</v>
      </c>
      <c r="S98" s="15">
        <v>25</v>
      </c>
      <c r="T98" s="15" t="s">
        <v>122</v>
      </c>
      <c r="U98" s="74">
        <v>26.017871311282306</v>
      </c>
      <c r="V98" s="74">
        <v>34.66078448007692</v>
      </c>
      <c r="W98" s="74">
        <v>6348.3605999528827</v>
      </c>
      <c r="X98" s="74">
        <v>8457.2314131387702</v>
      </c>
      <c r="Y98" s="15" t="s">
        <v>122</v>
      </c>
      <c r="Z98" s="15" t="s">
        <v>122</v>
      </c>
    </row>
    <row r="99" spans="1:26" x14ac:dyDescent="0.35">
      <c r="A99" s="28" t="s">
        <v>1017</v>
      </c>
      <c r="B99" s="21">
        <v>44522</v>
      </c>
      <c r="C99" s="15" t="s">
        <v>21</v>
      </c>
      <c r="D99" s="15" t="s">
        <v>22</v>
      </c>
      <c r="E99" s="40" t="s">
        <v>1132</v>
      </c>
      <c r="F99" s="41"/>
      <c r="G99" s="41"/>
      <c r="H99" s="41"/>
      <c r="I99" s="46"/>
      <c r="J99" s="41"/>
      <c r="K99" s="15" t="s">
        <v>1027</v>
      </c>
      <c r="L99" s="30" t="s">
        <v>173</v>
      </c>
      <c r="M99" s="22" t="s">
        <v>1314</v>
      </c>
      <c r="N99" s="22" t="s">
        <v>1315</v>
      </c>
      <c r="O99" s="52">
        <v>95.346434016601719</v>
      </c>
      <c r="P99" s="52">
        <v>19.545937257828417</v>
      </c>
      <c r="Q99" s="47">
        <v>0</v>
      </c>
      <c r="R99" s="52">
        <v>19.545937257828417</v>
      </c>
      <c r="S99" s="15">
        <v>53</v>
      </c>
      <c r="T99" s="15" t="s">
        <v>122</v>
      </c>
      <c r="U99" s="74">
        <v>2.8860835321919187</v>
      </c>
      <c r="V99" s="74">
        <v>38.568196600774868</v>
      </c>
      <c r="W99" s="74">
        <v>704.20438185482817</v>
      </c>
      <c r="X99" s="74">
        <v>9410.6399705890672</v>
      </c>
      <c r="Y99" s="15" t="s">
        <v>122</v>
      </c>
      <c r="Z99" s="15" t="s">
        <v>122</v>
      </c>
    </row>
    <row r="100" spans="1:26" x14ac:dyDescent="0.35">
      <c r="A100" s="28" t="s">
        <v>1017</v>
      </c>
      <c r="B100" s="21">
        <v>44535</v>
      </c>
      <c r="C100" s="15" t="s">
        <v>21</v>
      </c>
      <c r="D100" s="15" t="s">
        <v>22</v>
      </c>
      <c r="E100" s="40" t="s">
        <v>1133</v>
      </c>
      <c r="F100" s="41"/>
      <c r="G100" s="41"/>
      <c r="H100" s="41"/>
      <c r="I100" s="46"/>
      <c r="J100" s="41"/>
      <c r="K100" s="15" t="s">
        <v>1027</v>
      </c>
      <c r="L100" s="30" t="s">
        <v>173</v>
      </c>
      <c r="M100" s="22" t="s">
        <v>1316</v>
      </c>
      <c r="N100" s="22" t="s">
        <v>1317</v>
      </c>
      <c r="O100" s="52">
        <v>27.6</v>
      </c>
      <c r="P100" s="52">
        <v>5.6</v>
      </c>
      <c r="Q100" s="47">
        <v>0</v>
      </c>
      <c r="R100" s="52">
        <v>5.6</v>
      </c>
      <c r="S100" s="15">
        <v>18</v>
      </c>
      <c r="T100" s="15" t="s">
        <v>122</v>
      </c>
      <c r="U100" s="74">
        <v>7.2559467692649662</v>
      </c>
      <c r="V100" s="74">
        <v>8.8343089844744203</v>
      </c>
      <c r="W100" s="74">
        <v>1770.4510117006516</v>
      </c>
      <c r="X100" s="74">
        <v>2155.5713922117588</v>
      </c>
      <c r="Y100" s="15" t="s">
        <v>122</v>
      </c>
      <c r="Z100" s="15" t="s">
        <v>122</v>
      </c>
    </row>
    <row r="101" spans="1:26" x14ac:dyDescent="0.35">
      <c r="A101" s="28" t="s">
        <v>1017</v>
      </c>
      <c r="B101" s="21">
        <v>44537</v>
      </c>
      <c r="C101" s="15" t="s">
        <v>21</v>
      </c>
      <c r="D101" s="15" t="s">
        <v>22</v>
      </c>
      <c r="E101" s="40" t="s">
        <v>1134</v>
      </c>
      <c r="F101" s="41"/>
      <c r="G101" s="41"/>
      <c r="H101" s="41"/>
      <c r="I101" s="46"/>
      <c r="J101" s="41"/>
      <c r="K101" s="15" t="s">
        <v>1023</v>
      </c>
      <c r="L101" s="30" t="s">
        <v>173</v>
      </c>
      <c r="M101" s="22" t="s">
        <v>1318</v>
      </c>
      <c r="N101" s="22" t="s">
        <v>1319</v>
      </c>
      <c r="O101" s="52">
        <v>255.8</v>
      </c>
      <c r="P101" s="52">
        <v>42.6</v>
      </c>
      <c r="Q101" s="47">
        <v>0</v>
      </c>
      <c r="R101" s="52">
        <v>42.6</v>
      </c>
      <c r="S101" s="15">
        <v>313</v>
      </c>
      <c r="T101" s="15" t="s">
        <v>122</v>
      </c>
      <c r="U101" s="74">
        <v>3.4997508993156923</v>
      </c>
      <c r="V101" s="74">
        <v>36.486524702355702</v>
      </c>
      <c r="W101" s="74">
        <v>853.93921943302894</v>
      </c>
      <c r="X101" s="74">
        <v>8902.7120273747933</v>
      </c>
      <c r="Y101" s="15" t="s">
        <v>122</v>
      </c>
      <c r="Z101" s="15" t="s">
        <v>122</v>
      </c>
    </row>
    <row r="102" spans="1:26" x14ac:dyDescent="0.35">
      <c r="A102" s="28" t="s">
        <v>1017</v>
      </c>
      <c r="B102" s="21">
        <v>44542</v>
      </c>
      <c r="C102" s="15" t="s">
        <v>21</v>
      </c>
      <c r="D102" s="15" t="s">
        <v>22</v>
      </c>
      <c r="E102" s="40" t="s">
        <v>1135</v>
      </c>
      <c r="F102" s="41"/>
      <c r="G102" s="41"/>
      <c r="H102" s="41"/>
      <c r="I102" s="46"/>
      <c r="J102" s="41"/>
      <c r="K102" s="15" t="s">
        <v>1068</v>
      </c>
      <c r="L102" s="30" t="s">
        <v>173</v>
      </c>
      <c r="M102" s="22" t="s">
        <v>1320</v>
      </c>
      <c r="N102" s="22" t="s">
        <v>1321</v>
      </c>
      <c r="O102" s="52">
        <v>341.3</v>
      </c>
      <c r="P102" s="52">
        <v>46.3</v>
      </c>
      <c r="Q102" s="47">
        <v>0</v>
      </c>
      <c r="R102" s="52">
        <v>46.3</v>
      </c>
      <c r="S102" s="15">
        <v>37</v>
      </c>
      <c r="T102" s="15" t="s">
        <v>122</v>
      </c>
      <c r="U102" s="74">
        <v>7.4700982628177428</v>
      </c>
      <c r="V102" s="74">
        <v>22.159723989706173</v>
      </c>
      <c r="W102" s="74">
        <v>1822.7039761275291</v>
      </c>
      <c r="X102" s="74">
        <v>5406.9726534883066</v>
      </c>
      <c r="Y102" s="15" t="s">
        <v>122</v>
      </c>
      <c r="Z102" s="15" t="s">
        <v>122</v>
      </c>
    </row>
    <row r="103" spans="1:26" x14ac:dyDescent="0.35">
      <c r="A103" s="28" t="s">
        <v>1017</v>
      </c>
      <c r="B103" s="21">
        <v>44543</v>
      </c>
      <c r="C103" s="15" t="s">
        <v>21</v>
      </c>
      <c r="D103" s="15" t="s">
        <v>22</v>
      </c>
      <c r="E103" s="40" t="s">
        <v>1136</v>
      </c>
      <c r="F103" s="41"/>
      <c r="G103" s="41"/>
      <c r="H103" s="41"/>
      <c r="I103" s="46"/>
      <c r="J103" s="41"/>
      <c r="K103" s="15" t="s">
        <v>1098</v>
      </c>
      <c r="L103" s="30" t="s">
        <v>173</v>
      </c>
      <c r="M103" s="22" t="s">
        <v>1322</v>
      </c>
      <c r="N103" s="22" t="s">
        <v>1323</v>
      </c>
      <c r="O103" s="52">
        <v>117.6</v>
      </c>
      <c r="P103" s="52">
        <v>18.100000000000001</v>
      </c>
      <c r="Q103" s="47">
        <v>0</v>
      </c>
      <c r="R103" s="52">
        <v>18.100000000000001</v>
      </c>
      <c r="S103" s="15">
        <v>19</v>
      </c>
      <c r="T103" s="15" t="s">
        <v>122</v>
      </c>
      <c r="U103" s="74">
        <v>5.4623467472943288</v>
      </c>
      <c r="V103" s="74">
        <v>6.9802890189757081</v>
      </c>
      <c r="W103" s="74">
        <v>1332.8126063398163</v>
      </c>
      <c r="X103" s="74">
        <v>1703.1905206300728</v>
      </c>
      <c r="Y103" s="15" t="s">
        <v>122</v>
      </c>
      <c r="Z103" s="15" t="s">
        <v>122</v>
      </c>
    </row>
    <row r="104" spans="1:26" x14ac:dyDescent="0.35">
      <c r="A104" s="28" t="s">
        <v>1017</v>
      </c>
      <c r="B104" s="21">
        <v>44556</v>
      </c>
      <c r="C104" s="15" t="s">
        <v>21</v>
      </c>
      <c r="D104" s="15" t="s">
        <v>22</v>
      </c>
      <c r="E104" s="40" t="s">
        <v>1137</v>
      </c>
      <c r="F104" s="41"/>
      <c r="G104" s="41"/>
      <c r="H104" s="41"/>
      <c r="I104" s="46"/>
      <c r="J104" s="41"/>
      <c r="K104" s="15" t="s">
        <v>1138</v>
      </c>
      <c r="L104" s="30" t="s">
        <v>1155</v>
      </c>
      <c r="M104" s="22" t="s">
        <v>1324</v>
      </c>
      <c r="N104" s="22" t="s">
        <v>1325</v>
      </c>
      <c r="O104" s="52">
        <v>8.5</v>
      </c>
      <c r="P104" s="52">
        <v>8.4</v>
      </c>
      <c r="Q104" s="47">
        <v>0</v>
      </c>
      <c r="R104" s="52">
        <v>8.4</v>
      </c>
      <c r="S104" s="15">
        <v>1</v>
      </c>
      <c r="T104" s="15" t="s">
        <v>122</v>
      </c>
      <c r="U104" s="74">
        <v>0.5803284267006753</v>
      </c>
      <c r="V104" s="74">
        <v>3.2278498911229891</v>
      </c>
      <c r="W104" s="74">
        <v>141.60013611496478</v>
      </c>
      <c r="X104" s="74">
        <v>787.59537343400928</v>
      </c>
      <c r="Y104" s="15" t="s">
        <v>122</v>
      </c>
      <c r="Z104" s="15" t="s">
        <v>122</v>
      </c>
    </row>
    <row r="106" spans="1:26" x14ac:dyDescent="0.3">
      <c r="A106" s="37" t="s">
        <v>10</v>
      </c>
    </row>
  </sheetData>
  <mergeCells count="28">
    <mergeCell ref="U9:U10"/>
    <mergeCell ref="W9:W10"/>
    <mergeCell ref="Z9:Z10"/>
    <mergeCell ref="P8:R8"/>
    <mergeCell ref="P9:P10"/>
    <mergeCell ref="Q9:Q10"/>
    <mergeCell ref="R9:R10"/>
    <mergeCell ref="S9:S10"/>
    <mergeCell ref="Y9:Y10"/>
    <mergeCell ref="T9:T10"/>
    <mergeCell ref="V9:V10"/>
    <mergeCell ref="X9:X10"/>
    <mergeCell ref="S8:T8"/>
    <mergeCell ref="U8:V8"/>
    <mergeCell ref="W8:X8"/>
    <mergeCell ref="Y8:Z8"/>
    <mergeCell ref="A8:O8"/>
    <mergeCell ref="A9:A10"/>
    <mergeCell ref="B9:B10"/>
    <mergeCell ref="C9:C10"/>
    <mergeCell ref="D9:D10"/>
    <mergeCell ref="E9:E10"/>
    <mergeCell ref="F9:H9"/>
    <mergeCell ref="I9:K9"/>
    <mergeCell ref="L9:L10"/>
    <mergeCell ref="O9:O10"/>
    <mergeCell ref="M9:M10"/>
    <mergeCell ref="N9:N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2017</Year>
    <Document_x0020_type xmlns="d24619a9-60b3-4eda-9432-ac5f06646f89" xsi:nil="true"/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r 4 6 Q T u N j u x C n A A A A + A A A A B I A H A B D b 2 5 m a W c v U G F j a 2 F n Z S 5 4 b W w g o h g A K K A U A A A A A A A A A A A A A A A A A A A A A A A A A A A A h Y 9 B D o I w F E S v Q r q n L R X R k E 9 Z u J X E h G j c N l C h E Y q h x X I 3 F x 7 J K 0 i i q D u X M 3 m T v H n c 7 p C O b e N d Z W 9 U p x M U Y I o 8 q Y u u V L p K 0 G B P / h q l H H a i O I t K e h O s T T w a l a D a 2 k t M i H M O u w X u + o o w S g N y z L Z 5 U c t W + E o b K 3 Q h 0 W d V / l 8 h D o e X D G c 4 W u F l S E P M o g D I X E O m 9 B d h k z G m Q H 5 K 2 A y N H X r J p f b 3 O Z A 5 A n m / 4 E 9 Q S w M E F A A C A A g A r 4 6 Q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+ O k E 4 o i k e 4 D g A A A B E A A A A T A B w A R m 9 y b X V s Y X M v U 2 V j d G l v b j E u b S C i G A A o o B Q A A A A A A A A A A A A A A A A A A A A A A A A A A A A r T k 0 u y c z P U w i G 0 I b W A F B L A Q I t A B Q A A g A I A K + O k E 7 j Y 7 s Q p w A A A P g A A A A S A A A A A A A A A A A A A A A A A A A A A A B D b 2 5 m a W c v U G F j a 2 F n Z S 5 4 b W x Q S w E C L Q A U A A I A C A C v j p B O D 8 r p q 6 Q A A A D p A A A A E w A A A A A A A A A A A A A A A A D z A A A A W 0 N v b n R l b n R f V H l w Z X N d L n h t b F B L A Q I t A B Q A A g A I A K + O k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i R P q f Q v v k K l 6 V V L L Q r Y b g A A A A A C A A A A A A A Q Z g A A A A E A A C A A A A C C o C t o 8 D z V t o 6 b B k c 2 J v p 0 + 7 2 O h 5 S y R g V 8 L K C M E x 0 i G Q A A A A A O g A A A A A I A A C A A A A A / g K P f f d p W p K F c S F + R r g n a e 7 v x F e p m m e Q F v L N 8 T Q Z U g F A A A A D r 9 v / h H y j R x r 6 h I 9 N S B + J m F K P D 8 g Q k j u w 5 p i Q Y H R 6 x V S E t l c J H b 6 j l B Y r j n v N v g p n d Q l b E Y B 6 A S 1 a P / t a G v v K V r / k u h U q Q a t 8 y s 3 c 2 8 g Q F c 0 A A A A A v O 2 E l w f 4 n e U 3 B u P H n c m 2 O W P D / s P G f 4 F 1 j u n 8 q L Y B h h z b p b P J r C F O P O R O i y T q + 6 Y y W w U j u 1 x e A i 5 v P C E J F f 0 g I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43651b77bfe5af73205b6a5b83d9bc6b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f4d6371550db31d1bb7999425182e8bb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50102-6E6D-4956-B248-5FAC46C050E8}">
  <ds:schemaRefs>
    <ds:schemaRef ds:uri="http://schemas.microsoft.com/office/infopath/2007/PartnerControls"/>
    <ds:schemaRef ds:uri="ffa9d2f0-5494-45f9-9eb8-ec0cdb4a63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24619a9-60b3-4eda-9432-ac5f06646f89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D4334DC-E8BE-43A5-AEF6-79E5B031452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421117C-7AE3-4238-A0AB-552A98FC2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</vt:lpstr>
      <vt:lpstr>Affiliate Members</vt:lpstr>
    </vt:vector>
  </TitlesOfParts>
  <Manager/>
  <Company>The Nasdaq OMX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hemmi</dc:creator>
  <cp:keywords/>
  <dc:description/>
  <cp:lastModifiedBy>Claudio Vidal</cp:lastModifiedBy>
  <cp:revision/>
  <dcterms:created xsi:type="dcterms:W3CDTF">2014-11-21T14:58:11Z</dcterms:created>
  <dcterms:modified xsi:type="dcterms:W3CDTF">2023-10-19T13:20:21Z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AuthorIds_UIVersion_8">
    <vt:lpwstr>130</vt:lpwstr>
  </property>
  <property fmtid="{D5CDD505-2E9C-101B-9397-08002B2CF9AE}" pid="4" name="MediaServiceImageTags">
    <vt:lpwstr/>
  </property>
</Properties>
</file>