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2774" documentId="11_8F0347F851E3C2D6EB435CC8EB5CA9E4A8E390C8" xr6:coauthVersionLast="47" xr6:coauthVersionMax="47" xr10:uidLastSave="{2BBA6008-8E1B-4B90-A097-B9B51799FAA4}"/>
  <bookViews>
    <workbookView xWindow="-120" yWindow="-120" windowWidth="38640" windowHeight="21120" xr2:uid="{00000000-000D-0000-FFFF-FFFF00000000}"/>
  </bookViews>
  <sheets>
    <sheet name="Full Members 2014" sheetId="1" r:id="rId1"/>
    <sheet name="Affiliate Members 2014" sheetId="6" r:id="rId2"/>
  </sheets>
  <externalReferences>
    <externalReference r:id="rId3"/>
  </externalReferences>
  <definedNames>
    <definedName name="_xlnm._FilterDatabase" localSheetId="0" hidden="1">'Full Members 2014'!$A$9:$AX$185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78" i="1" l="1"/>
  <c r="AY174" i="1"/>
  <c r="AY166" i="1"/>
  <c r="AY165" i="1"/>
  <c r="AY145" i="1"/>
  <c r="AY130" i="1"/>
  <c r="AY115" i="1"/>
  <c r="AY107" i="1"/>
  <c r="AY99" i="1"/>
  <c r="AY90" i="1"/>
  <c r="AY83" i="1"/>
  <c r="AY82" i="1"/>
  <c r="AY34" i="1"/>
  <c r="AY22" i="1"/>
  <c r="AY20" i="1"/>
  <c r="AY13" i="1"/>
  <c r="AY11" i="1"/>
  <c r="AV137" i="1"/>
  <c r="AU137" i="1"/>
  <c r="AT137" i="1"/>
  <c r="AS137" i="1"/>
  <c r="AR137" i="1"/>
  <c r="AQ137" i="1"/>
  <c r="AU123" i="1"/>
  <c r="AT123" i="1"/>
  <c r="AS123" i="1"/>
  <c r="AR123" i="1"/>
  <c r="AQ123" i="1"/>
  <c r="AW30" i="1"/>
  <c r="AH24" i="1"/>
  <c r="AH21" i="1"/>
  <c r="AH19" i="1"/>
  <c r="AH18" i="1"/>
  <c r="AH17" i="1"/>
  <c r="AH16" i="1"/>
  <c r="AH14" i="1"/>
  <c r="AH12" i="1"/>
  <c r="AW181" i="1"/>
  <c r="AV181" i="1"/>
  <c r="AU181" i="1"/>
  <c r="AT181" i="1"/>
  <c r="AV30" i="1"/>
</calcChain>
</file>

<file path=xl/sharedStrings.xml><?xml version="1.0" encoding="utf-8"?>
<sst xmlns="http://schemas.openxmlformats.org/spreadsheetml/2006/main" count="3070" uniqueCount="630">
  <si>
    <t>Domestic</t>
  </si>
  <si>
    <t>ISIN</t>
  </si>
  <si>
    <t>Ticker/Symbol</t>
  </si>
  <si>
    <t>Exchange</t>
  </si>
  <si>
    <t>Average Turnover (EUR thousand)</t>
  </si>
  <si>
    <t>Yearly Turnover (EUR thousand)</t>
  </si>
  <si>
    <t>Revenues (EUR thousand)</t>
  </si>
  <si>
    <t>Number of Employees</t>
  </si>
  <si>
    <t>RM</t>
  </si>
  <si>
    <t>ANEMOS</t>
  </si>
  <si>
    <t>GRS513003004</t>
  </si>
  <si>
    <t>BME</t>
  </si>
  <si>
    <t>Lar España Real Estate, S.A.</t>
  </si>
  <si>
    <t>LRE</t>
  </si>
  <si>
    <t>ES0105015012</t>
  </si>
  <si>
    <t>HIS</t>
  </si>
  <si>
    <t>ES0105019006</t>
  </si>
  <si>
    <t>Foreign</t>
  </si>
  <si>
    <t>Edreams Odigeo</t>
  </si>
  <si>
    <t>EDR</t>
  </si>
  <si>
    <t>LU1048328220</t>
  </si>
  <si>
    <t>n/a</t>
  </si>
  <si>
    <t>MTF</t>
  </si>
  <si>
    <t>NPG</t>
  </si>
  <si>
    <t>ES0105020004</t>
  </si>
  <si>
    <t>Applus Services</t>
  </si>
  <si>
    <t>APPS</t>
  </si>
  <si>
    <t>ES0105022000</t>
  </si>
  <si>
    <t>Merlin Properties</t>
  </si>
  <si>
    <t>MRL</t>
  </si>
  <si>
    <t>ES0105025003</t>
  </si>
  <si>
    <t>Facephi</t>
  </si>
  <si>
    <t>FACE</t>
  </si>
  <si>
    <t>ES0105029005</t>
  </si>
  <si>
    <t>Mercal Inmuebles Socimi, S.A.</t>
  </si>
  <si>
    <t>YMEI</t>
  </si>
  <si>
    <t>ES0105030003</t>
  </si>
  <si>
    <t>AXIA</t>
  </si>
  <si>
    <t>ES0105026001</t>
  </si>
  <si>
    <t>Cía de Dist. Integ. Logista Holgings</t>
  </si>
  <si>
    <t>LOG</t>
  </si>
  <si>
    <t>ES0105027009</t>
  </si>
  <si>
    <t>CRB</t>
  </si>
  <si>
    <t>ES0105038006</t>
  </si>
  <si>
    <t>ECG</t>
  </si>
  <si>
    <t>ES0105042008</t>
  </si>
  <si>
    <t>Endesa, S.A.</t>
  </si>
  <si>
    <t>ELE</t>
  </si>
  <si>
    <t>ES0130670112</t>
  </si>
  <si>
    <t>HMR</t>
  </si>
  <si>
    <t>ES0105049003</t>
  </si>
  <si>
    <t>Körfez Gayrimenkul Yatırım Ortaklığı A.Ş.</t>
  </si>
  <si>
    <t>KRGYO</t>
  </si>
  <si>
    <t>TREKRFZ00016</t>
  </si>
  <si>
    <t>AvivaSA Emeklilik ve Hayat A.Ş.</t>
  </si>
  <si>
    <t>AVISA</t>
  </si>
  <si>
    <t>TRECUHE00018</t>
  </si>
  <si>
    <t>ULUUN</t>
  </si>
  <si>
    <t>TREULSY00030</t>
  </si>
  <si>
    <t>ULUSE</t>
  </si>
  <si>
    <t>TREULET00014</t>
  </si>
  <si>
    <t>Electrica</t>
  </si>
  <si>
    <t>EL</t>
  </si>
  <si>
    <t>ROELECACNOR5</t>
  </si>
  <si>
    <t>UPDATE1</t>
  </si>
  <si>
    <t xml:space="preserve">HU0000128103 </t>
  </si>
  <si>
    <t>FACC AG</t>
  </si>
  <si>
    <t>FACC</t>
  </si>
  <si>
    <t>AT00000FACC2</t>
  </si>
  <si>
    <t>PLG</t>
  </si>
  <si>
    <t>CZ0005124420</t>
  </si>
  <si>
    <t>HB</t>
  </si>
  <si>
    <t>CY0105570119</t>
  </si>
  <si>
    <t>MOBC</t>
  </si>
  <si>
    <t>CY0104751314</t>
  </si>
  <si>
    <t>TRRE</t>
  </si>
  <si>
    <t>HU0000112859</t>
  </si>
  <si>
    <t>UGE</t>
  </si>
  <si>
    <t>CY0105440511</t>
  </si>
  <si>
    <t>Deutsche Börse</t>
  </si>
  <si>
    <t>BWO</t>
  </si>
  <si>
    <t>AT00BUWOG001</t>
  </si>
  <si>
    <t>SLM Solutions Group AG</t>
  </si>
  <si>
    <t>AM3D</t>
  </si>
  <si>
    <t>DE000A111338</t>
  </si>
  <si>
    <t>Stabilus S.A.</t>
  </si>
  <si>
    <t>STM</t>
  </si>
  <si>
    <t>LU1066226637</t>
  </si>
  <si>
    <t>JJO</t>
  </si>
  <si>
    <t>DE000A1TNS70</t>
  </si>
  <si>
    <t>Braas Monier Building Group S.A.</t>
  </si>
  <si>
    <t>BMSA</t>
  </si>
  <si>
    <t>LU1075065190</t>
  </si>
  <si>
    <t>Snowbird AG</t>
  </si>
  <si>
    <t>8S9</t>
  </si>
  <si>
    <t>DE000A1PHEL8</t>
  </si>
  <si>
    <t>Zalando SE</t>
  </si>
  <si>
    <t>ZAL</t>
  </si>
  <si>
    <t>DE000ZAL1111</t>
  </si>
  <si>
    <t>RKET</t>
  </si>
  <si>
    <t>DE000A12UKK6</t>
  </si>
  <si>
    <t>TLG Immobilien AG</t>
  </si>
  <si>
    <t>TLG</t>
  </si>
  <si>
    <t>DE000A12B8Z4</t>
  </si>
  <si>
    <t>FGT</t>
  </si>
  <si>
    <t>DE000A13SX89</t>
  </si>
  <si>
    <t>Euronext</t>
  </si>
  <si>
    <t>ATC</t>
  </si>
  <si>
    <t>LU1014539529</t>
  </si>
  <si>
    <t>ESS</t>
  </si>
  <si>
    <t>PTEPT0AM0005</t>
  </si>
  <si>
    <t>Crossject</t>
  </si>
  <si>
    <t>ALCJ</t>
  </si>
  <si>
    <t>FR0011716265</t>
  </si>
  <si>
    <t>GazTransport et Technigaz  GTT</t>
  </si>
  <si>
    <t>GTT</t>
  </si>
  <si>
    <t>FR0011726835</t>
  </si>
  <si>
    <t>McPhy</t>
  </si>
  <si>
    <t>MCPHY</t>
  </si>
  <si>
    <t>FR0011742329</t>
  </si>
  <si>
    <t>Oncodesign</t>
  </si>
  <si>
    <t>ALONC</t>
  </si>
  <si>
    <t>FR0011766229</t>
  </si>
  <si>
    <t>Genomic Vision</t>
  </si>
  <si>
    <t>GV</t>
  </si>
  <si>
    <t>FR0011799907</t>
  </si>
  <si>
    <t>Genticel</t>
  </si>
  <si>
    <t>GTCL</t>
  </si>
  <si>
    <t>Supersonic Imagine</t>
  </si>
  <si>
    <t>SSI</t>
  </si>
  <si>
    <t>FR0010526814</t>
  </si>
  <si>
    <t>Fermentalg</t>
  </si>
  <si>
    <t>FALG</t>
  </si>
  <si>
    <t>FR0011271600</t>
  </si>
  <si>
    <t>TXCL</t>
  </si>
  <si>
    <t>FR0010127662</t>
  </si>
  <si>
    <t>AWOX</t>
  </si>
  <si>
    <t>FR0011800218</t>
  </si>
  <si>
    <t>Theraclion</t>
  </si>
  <si>
    <t>ALTHE</t>
  </si>
  <si>
    <t>FR0010120402</t>
  </si>
  <si>
    <t>Mainstay Medical</t>
  </si>
  <si>
    <t>MSTY</t>
  </si>
  <si>
    <t>IE00BJYS1G50</t>
  </si>
  <si>
    <t>ALIOX</t>
  </si>
  <si>
    <t>FR0011066885</t>
  </si>
  <si>
    <t>Visiativ</t>
  </si>
  <si>
    <t>ALVIV</t>
  </si>
  <si>
    <t>FR0004029478</t>
  </si>
  <si>
    <t>Anevia</t>
  </si>
  <si>
    <t>ALANV</t>
  </si>
  <si>
    <t>FR0011910652</t>
  </si>
  <si>
    <t>Elior</t>
  </si>
  <si>
    <t>ELIOR</t>
  </si>
  <si>
    <t>FR0011950732</t>
  </si>
  <si>
    <t>Pixium Vision</t>
  </si>
  <si>
    <t>PIX</t>
  </si>
  <si>
    <t>FR0011950641</t>
  </si>
  <si>
    <t>ENX</t>
  </si>
  <si>
    <t>NL0006294274</t>
  </si>
  <si>
    <t>Sergeferrari Group</t>
  </si>
  <si>
    <t>SEFER</t>
  </si>
  <si>
    <t>FR0011950682</t>
  </si>
  <si>
    <t>Ontex Group nv</t>
  </si>
  <si>
    <t>ONTEX</t>
  </si>
  <si>
    <t>BE0974276082</t>
  </si>
  <si>
    <t>ASK</t>
  </si>
  <si>
    <t>Worldline</t>
  </si>
  <si>
    <t>WLN</t>
  </si>
  <si>
    <t>FR0011981968</t>
  </si>
  <si>
    <t>Coface sa</t>
  </si>
  <si>
    <t>COFA</t>
  </si>
  <si>
    <t>FR0010667147</t>
  </si>
  <si>
    <t>IMCD NV</t>
  </si>
  <si>
    <t>IMCD</t>
  </si>
  <si>
    <t>NL0010801007</t>
  </si>
  <si>
    <t>VIAD</t>
  </si>
  <si>
    <t>FR0010325241</t>
  </si>
  <si>
    <t>NN Group NV</t>
  </si>
  <si>
    <t>NN</t>
  </si>
  <si>
    <t>NL0010773842</t>
  </si>
  <si>
    <t>Ateme</t>
  </si>
  <si>
    <t>ATEME</t>
  </si>
  <si>
    <t>FR0011992700</t>
  </si>
  <si>
    <t>Voltalia</t>
  </si>
  <si>
    <t>VLTSA</t>
  </si>
  <si>
    <t>FR0011995588</t>
  </si>
  <si>
    <t>Argen X NV</t>
  </si>
  <si>
    <t>ARGX</t>
  </si>
  <si>
    <t>NL0010832176</t>
  </si>
  <si>
    <t>Pershing Square Holdings, LTD</t>
  </si>
  <si>
    <t>PSH</t>
  </si>
  <si>
    <t>GG00BPFJTF46</t>
  </si>
  <si>
    <t>Safti Groupe**</t>
  </si>
  <si>
    <t>ALSFT</t>
  </si>
  <si>
    <t>FR0011233261</t>
  </si>
  <si>
    <t>PBD</t>
  </si>
  <si>
    <t>DE0007921835</t>
  </si>
  <si>
    <t>Irish Stock Exchange: DHG / London Stock Exchange: DAL</t>
  </si>
  <si>
    <t>IE00BJMZDW83</t>
  </si>
  <si>
    <t>IE00BJ34P519 </t>
  </si>
  <si>
    <t>Irish Stock Exchange:MSTY / Euronext Paris: MSTY</t>
  </si>
  <si>
    <t>TINTB LX</t>
  </si>
  <si>
    <t>DE000A1PG7W8</t>
  </si>
  <si>
    <t>GDR</t>
  </si>
  <si>
    <t>FAR2 LX
FAR 1 LX</t>
  </si>
  <si>
    <t>INTR1 LX</t>
  </si>
  <si>
    <t>US45773W1099</t>
  </si>
  <si>
    <t>Brederode S.A</t>
  </si>
  <si>
    <t>BREL LX</t>
  </si>
  <si>
    <t>LU1068091351</t>
  </si>
  <si>
    <t>/</t>
  </si>
  <si>
    <t>LU0976591924</t>
  </si>
  <si>
    <t>ANN LX</t>
  </si>
  <si>
    <t>DE000A1ML7J1</t>
  </si>
  <si>
    <t>HLE LX</t>
  </si>
  <si>
    <t>DE000A13SX22</t>
  </si>
  <si>
    <t>EDIFY LX</t>
  </si>
  <si>
    <t>LU1129894801</t>
  </si>
  <si>
    <t>BIMobject AB</t>
  </si>
  <si>
    <t>BIM</t>
  </si>
  <si>
    <t>Bufab Holding AB</t>
  </si>
  <si>
    <t>BUFAB</t>
  </si>
  <si>
    <t>SE0005677135</t>
  </si>
  <si>
    <t>ISS A/S</t>
  </si>
  <si>
    <t>ISS</t>
  </si>
  <si>
    <t>DK0060542181, DK0060542264</t>
  </si>
  <si>
    <t>10,731,700</t>
  </si>
  <si>
    <t>HEMF</t>
  </si>
  <si>
    <t>SE0005731171</t>
  </si>
  <si>
    <t>OW</t>
  </si>
  <si>
    <t>DK0060548386</t>
  </si>
  <si>
    <t>RECI B</t>
  </si>
  <si>
    <t>SE0005757267</t>
  </si>
  <si>
    <t>Verkkokauppa.com Oyj</t>
  </si>
  <si>
    <t>VERK</t>
  </si>
  <si>
    <t>FI4000049812</t>
  </si>
  <si>
    <t>Doxa AB</t>
  </si>
  <si>
    <t>DOXA</t>
  </si>
  <si>
    <t>DCAR</t>
  </si>
  <si>
    <t>SE0005594728</t>
  </si>
  <si>
    <t>SJOVA</t>
  </si>
  <si>
    <t>IS0000024602</t>
  </si>
  <si>
    <t>ScandiDos AB</t>
  </si>
  <si>
    <t>SDOS</t>
  </si>
  <si>
    <t>Akelius Residential AB</t>
  </si>
  <si>
    <t>AKEL PREF</t>
  </si>
  <si>
    <t>PFAM</t>
  </si>
  <si>
    <t>SE0005881588</t>
  </si>
  <si>
    <t>Herantis Pharma Plc</t>
  </si>
  <si>
    <t>HRTIS</t>
  </si>
  <si>
    <t>FI4000087861</t>
  </si>
  <si>
    <t>Besqab AB</t>
  </si>
  <si>
    <t>BESQ</t>
  </si>
  <si>
    <t>FI4000092523</t>
  </si>
  <si>
    <t>COMH</t>
  </si>
  <si>
    <t>SE0005999778</t>
  </si>
  <si>
    <t>Scandinavian Enviro Systems AB</t>
  </si>
  <si>
    <t>SES</t>
  </si>
  <si>
    <t>SE0005877560</t>
  </si>
  <si>
    <t>Heliospectra AB</t>
  </si>
  <si>
    <t>HELIO</t>
  </si>
  <si>
    <t>SE0005933082</t>
  </si>
  <si>
    <t>Bactiguard Holding AB</t>
  </si>
  <si>
    <t>BACTI B</t>
  </si>
  <si>
    <t>SE0005878741</t>
  </si>
  <si>
    <t>Hanza Holding AB</t>
  </si>
  <si>
    <t>HANZA</t>
  </si>
  <si>
    <t>SE0005878543</t>
  </si>
  <si>
    <t>Scandi Standard AB</t>
  </si>
  <si>
    <t>SCST</t>
  </si>
  <si>
    <t>SE0005999760</t>
  </si>
  <si>
    <t>LIDDS AB</t>
  </si>
  <si>
    <t>LIDDS</t>
  </si>
  <si>
    <t>SE0001958612</t>
  </si>
  <si>
    <t>DDM Holding AG</t>
  </si>
  <si>
    <t>DDM</t>
  </si>
  <si>
    <t>CH0246292343</t>
  </si>
  <si>
    <t>ITAL SDB</t>
  </si>
  <si>
    <t>SE0006143103</t>
  </si>
  <si>
    <t>Advenica AB</t>
  </si>
  <si>
    <t>ADVE</t>
  </si>
  <si>
    <t>SE0006219473</t>
  </si>
  <si>
    <t>Inwido AB</t>
  </si>
  <si>
    <t>INWI</t>
  </si>
  <si>
    <t>SE0006220018</t>
  </si>
  <si>
    <t>Gränges AB</t>
  </si>
  <si>
    <t>GRNG</t>
  </si>
  <si>
    <t>SE0006288015</t>
  </si>
  <si>
    <t>SE0006117297</t>
  </si>
  <si>
    <t>Absolent Group AB</t>
  </si>
  <si>
    <t>ABSO</t>
  </si>
  <si>
    <t>SE0006256558</t>
  </si>
  <si>
    <t>Christian Berner Tech Trade AB</t>
  </si>
  <si>
    <t>CBTT B</t>
  </si>
  <si>
    <t>SE0006143129</t>
  </si>
  <si>
    <t>SPRINT</t>
  </si>
  <si>
    <t>Arcoma AB</t>
  </si>
  <si>
    <t>ARCOMA</t>
  </si>
  <si>
    <t>SE0006219176</t>
  </si>
  <si>
    <t>Nexstim Oyj</t>
  </si>
  <si>
    <t>NXTMH</t>
  </si>
  <si>
    <t>Lifco AB</t>
  </si>
  <si>
    <t>LIFCO B</t>
  </si>
  <si>
    <t>United Bankers Oyj</t>
  </si>
  <si>
    <t>UNIAV</t>
  </si>
  <si>
    <t>FI4000081427</t>
  </si>
  <si>
    <t>Thule Group AB</t>
  </si>
  <si>
    <t>THULE</t>
  </si>
  <si>
    <t>SE0006422390</t>
  </si>
  <si>
    <t>AUTO</t>
  </si>
  <si>
    <t>SE0006426508</t>
  </si>
  <si>
    <t>NP3 Fastigheter AB</t>
  </si>
  <si>
    <t>NP3</t>
  </si>
  <si>
    <t>SE0006342333</t>
  </si>
  <si>
    <t>Nixu Oyj</t>
  </si>
  <si>
    <t>NIXU</t>
  </si>
  <si>
    <t>FI0009008387</t>
  </si>
  <si>
    <t>TOBIN PREF</t>
  </si>
  <si>
    <t>SE0006117487</t>
  </si>
  <si>
    <t>PowerCell Sweden AB</t>
  </si>
  <si>
    <t>PCELL</t>
  </si>
  <si>
    <t>SE0006425815</t>
  </si>
  <si>
    <t>Byggmästare Anders J Ahlström Holding AB</t>
  </si>
  <si>
    <t>(AJA BTA B) AJA B</t>
  </si>
  <si>
    <t>TIL</t>
  </si>
  <si>
    <t>MHY849271058</t>
  </si>
  <si>
    <t>Vardia Insurance Group***</t>
  </si>
  <si>
    <t>VARDIA</t>
  </si>
  <si>
    <t>NO0010593544</t>
  </si>
  <si>
    <t>Scanship Holding</t>
  </si>
  <si>
    <t>SSHIP</t>
  </si>
  <si>
    <t>NO0010708068</t>
  </si>
  <si>
    <t>Avance Gas Holding</t>
  </si>
  <si>
    <t>AVANCE</t>
  </si>
  <si>
    <t>BMG067231032</t>
  </si>
  <si>
    <t>APCL</t>
  </si>
  <si>
    <t>AU000000AOQ0</t>
  </si>
  <si>
    <t>Zalaris</t>
  </si>
  <si>
    <t>NO0010708910</t>
  </si>
  <si>
    <t>NEXT Biometrics Group</t>
  </si>
  <si>
    <t>NEXT</t>
  </si>
  <si>
    <t>NO0010629108</t>
  </si>
  <si>
    <t>CXENSE</t>
  </si>
  <si>
    <t>NO0010671068</t>
  </si>
  <si>
    <t>Havyard Group</t>
  </si>
  <si>
    <t>HYARD</t>
  </si>
  <si>
    <t>NO0010708605</t>
  </si>
  <si>
    <t>SENDEX</t>
  </si>
  <si>
    <t>DK0060563427</t>
  </si>
  <si>
    <t>Scatec Solar</t>
  </si>
  <si>
    <t>SSO</t>
  </si>
  <si>
    <t>NO0010715139</t>
  </si>
  <si>
    <t>XXL</t>
  </si>
  <si>
    <t>NO0010716863</t>
  </si>
  <si>
    <t>Entra</t>
  </si>
  <si>
    <t>ENTRA</t>
  </si>
  <si>
    <t>NO0010716418</t>
  </si>
  <si>
    <t>RAK Petroleum</t>
  </si>
  <si>
    <t>RAKP</t>
  </si>
  <si>
    <t>GB00BRGBL804</t>
  </si>
  <si>
    <t>RenoNorden****</t>
  </si>
  <si>
    <t>RENO</t>
  </si>
  <si>
    <t>NO0010723141</t>
  </si>
  <si>
    <t>SIX Swiss Exchange</t>
  </si>
  <si>
    <t>Thurgauer Kantonalbank</t>
  </si>
  <si>
    <t>TKBP</t>
  </si>
  <si>
    <t>CH0231351104</t>
  </si>
  <si>
    <t>Bravofly Rumbo Group</t>
  </si>
  <si>
    <t>BRG</t>
  </si>
  <si>
    <t>NL0010733960</t>
  </si>
  <si>
    <t>SFS Group AG</t>
  </si>
  <si>
    <t>SFSN</t>
  </si>
  <si>
    <t>CH0239229302</t>
  </si>
  <si>
    <t>HIAG Immobilien Holding AG</t>
  </si>
  <si>
    <t>HIAG</t>
  </si>
  <si>
    <t>CH0239518779</t>
  </si>
  <si>
    <t>Glarner Kantonalbank</t>
  </si>
  <si>
    <t>GLKBN</t>
  </si>
  <si>
    <t>CH0189396655</t>
  </si>
  <si>
    <t>Molecular Partners AG</t>
  </si>
  <si>
    <t>MOLN</t>
  </si>
  <si>
    <t>CH0256379097</t>
  </si>
  <si>
    <t xml:space="preserve">RM </t>
  </si>
  <si>
    <t>VISTAL GDYNIA S.A.</t>
  </si>
  <si>
    <t>VTL</t>
  </si>
  <si>
    <t>PLVTLGD00010</t>
  </si>
  <si>
    <t>MFO S.A.</t>
  </si>
  <si>
    <t>MFO</t>
  </si>
  <si>
    <t>PLMFO0000013</t>
  </si>
  <si>
    <t>COMPERIA.PL S.A.</t>
  </si>
  <si>
    <t>CPL</t>
  </si>
  <si>
    <t>PLCOMPR00010</t>
  </si>
  <si>
    <t>LIVECHAT SOFTWARE S.A.</t>
  </si>
  <si>
    <t>LVC</t>
  </si>
  <si>
    <t>PLLVTSF00010</t>
  </si>
  <si>
    <t>PCM</t>
  </si>
  <si>
    <t>PLPRMCM00048</t>
  </si>
  <si>
    <t>PCR</t>
  </si>
  <si>
    <t>PLPCCRK00076</t>
  </si>
  <si>
    <t>TPH</t>
  </si>
  <si>
    <t>PLTHP0000011</t>
  </si>
  <si>
    <t>TOR</t>
  </si>
  <si>
    <t>PLTORPL00016</t>
  </si>
  <si>
    <t>ALI</t>
  </si>
  <si>
    <t>PLATTFI00018</t>
  </si>
  <si>
    <t>AML</t>
  </si>
  <si>
    <t>PLALMTL00023</t>
  </si>
  <si>
    <t>PWX</t>
  </si>
  <si>
    <t>PLPOLWX00026</t>
  </si>
  <si>
    <t>CDL</t>
  </si>
  <si>
    <t>PLCDRL000043</t>
  </si>
  <si>
    <t>SKH</t>
  </si>
  <si>
    <t>PLSKRBH00014</t>
  </si>
  <si>
    <t>VGO</t>
  </si>
  <si>
    <t>PLVIGOS00015</t>
  </si>
  <si>
    <t>SLV</t>
  </si>
  <si>
    <t>PLSELVT00013</t>
  </si>
  <si>
    <t>****Oslo Børs and The Financial Supervisory Authority of Norway have decided to suspend the shares of RenoNorden the 19/09/2017</t>
  </si>
  <si>
    <t>Mediterranean Towers</t>
  </si>
  <si>
    <t>MDTR</t>
  </si>
  <si>
    <t>IL0011315236</t>
  </si>
  <si>
    <t>Skyline</t>
  </si>
  <si>
    <t>SKLN</t>
  </si>
  <si>
    <t>CA83084Y1007</t>
  </si>
  <si>
    <t>Ashtrom Group</t>
  </si>
  <si>
    <t>ASHG</t>
  </si>
  <si>
    <t>IL0011323156</t>
  </si>
  <si>
    <t>Inrom</t>
  </si>
  <si>
    <t>INRM</t>
  </si>
  <si>
    <t>IL0011323560</t>
  </si>
  <si>
    <t>Shapir Engineering</t>
  </si>
  <si>
    <t>SPEN</t>
  </si>
  <si>
    <t>IL0011338758</t>
  </si>
  <si>
    <t>Type of Instrument</t>
  </si>
  <si>
    <t>Irish Stock Exchange: IRES / London Stock Exchange:n/a</t>
  </si>
  <si>
    <t xml:space="preserve">                    n/a</t>
  </si>
  <si>
    <t>Sjóvá-Almennar tryggingar hf.</t>
  </si>
  <si>
    <t>Listing Date</t>
  </si>
  <si>
    <t>Domestic/Foreign</t>
  </si>
  <si>
    <t>Market Type</t>
  </si>
  <si>
    <t>Company Name</t>
  </si>
  <si>
    <t>Total Market Capitalisation on First Trading Day (EUR m)</t>
  </si>
  <si>
    <t>Newly Issued Shares</t>
  </si>
  <si>
    <t>Already Issued Shares</t>
  </si>
  <si>
    <t>Sum of Newly and Already Issued Shares</t>
  </si>
  <si>
    <t>List of IPOs - 2014</t>
  </si>
  <si>
    <t>Investment Flows (EUR m)</t>
  </si>
  <si>
    <t>Athens Stock Exchange</t>
  </si>
  <si>
    <t>*Delisted</t>
  </si>
  <si>
    <t>***Aquired by Ins Insurance</t>
  </si>
  <si>
    <t xml:space="preserve">**New shares issued for consideration of the debt as part of the conversion process of title HELLENIC BANK PUBLIC COMPANY LTD – CONVERTIBLE CAPITAL SECURITIES 1
</t>
  </si>
  <si>
    <t>ELTECH ANEMOS S.A.*</t>
  </si>
  <si>
    <t>Pivovary Lobkowicz Group, a.s.*</t>
  </si>
  <si>
    <t>TrophyResort Nyrt*</t>
  </si>
  <si>
    <t>Altice SA *</t>
  </si>
  <si>
    <t>Espirito Santo Saude SGPS SA *</t>
  </si>
  <si>
    <t>Innoveox *</t>
  </si>
  <si>
    <t>Mobile &amp; Commerce Solutions Plc*</t>
  </si>
  <si>
    <t>InoteraMemories Inc.*</t>
  </si>
  <si>
    <t>Nasdaq</t>
  </si>
  <si>
    <t>HZLA-R-A</t>
  </si>
  <si>
    <t>HRHZLARA0000</t>
  </si>
  <si>
    <t>GRAF-R-A</t>
  </si>
  <si>
    <t>HRGRAFRA0009</t>
  </si>
  <si>
    <t>HRUC-R-A</t>
  </si>
  <si>
    <t>HRHRUCRA0007</t>
  </si>
  <si>
    <t>JDGL-R-A</t>
  </si>
  <si>
    <t>HRJDGLRA0008</t>
  </si>
  <si>
    <t>MTSM-R-A</t>
  </si>
  <si>
    <t>HRMTSMRA0000</t>
  </si>
  <si>
    <t>PVCM-R-A</t>
  </si>
  <si>
    <t>HRPVCMRA0001</t>
  </si>
  <si>
    <t>STPL-R-A</t>
  </si>
  <si>
    <t>HRSTPLRA0008</t>
  </si>
  <si>
    <t>TUPD-R-A</t>
  </si>
  <si>
    <t>HRTUPDRA0004</t>
  </si>
  <si>
    <t>Bucharest Stock Exchange</t>
  </si>
  <si>
    <t>Budapest Stock Exchange</t>
  </si>
  <si>
    <t>Cyprus Stock Exchange</t>
  </si>
  <si>
    <t>Luxembourg Stock Exchange</t>
  </si>
  <si>
    <t>Warsaw Stock Exchange</t>
  </si>
  <si>
    <t>Zagreb Stock Exchange</t>
  </si>
  <si>
    <t>Tel Aviv Stock Exchange</t>
  </si>
  <si>
    <t>Shares</t>
  </si>
  <si>
    <t>Vienna Stock Exchange</t>
  </si>
  <si>
    <t>Prague Stock Exchange</t>
  </si>
  <si>
    <t xml:space="preserve"> n/a 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</si>
  <si>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</si>
  <si>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</si>
  <si>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ICB</t>
  </si>
  <si>
    <t>GICS</t>
  </si>
  <si>
    <t>Proprietary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</si>
  <si>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</si>
  <si>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Beverages</t>
  </si>
  <si>
    <t>Financial Services</t>
  </si>
  <si>
    <t>Industrial</t>
  </si>
  <si>
    <t>Automobile</t>
  </si>
  <si>
    <t>Construction</t>
  </si>
  <si>
    <t>Retail</t>
  </si>
  <si>
    <t>Software</t>
  </si>
  <si>
    <t>Consumer</t>
  </si>
  <si>
    <t>The sector name proprietary classification for Deutsche Börse is based on the Group's own classification.</t>
  </si>
  <si>
    <t>Technology</t>
  </si>
  <si>
    <t>Information Technology</t>
  </si>
  <si>
    <t>Technology and Telecomunications</t>
  </si>
  <si>
    <t>Consumer Discretionary</t>
  </si>
  <si>
    <t>Consumer Services</t>
  </si>
  <si>
    <t>Real Estate</t>
  </si>
  <si>
    <t>Industrials</t>
  </si>
  <si>
    <t>Basic Materials, Industry and Constr.</t>
  </si>
  <si>
    <t>Utilities</t>
  </si>
  <si>
    <t>Petrol and Power</t>
  </si>
  <si>
    <t>Financials</t>
  </si>
  <si>
    <t xml:space="preserve">                 -  </t>
  </si>
  <si>
    <t>Health Care</t>
  </si>
  <si>
    <t>Hispania Activos Inmobiliarios, S.A.*</t>
  </si>
  <si>
    <t>NPG Technology*</t>
  </si>
  <si>
    <t>Cerbium Holding*</t>
  </si>
  <si>
    <t>EDIFY S.A.*</t>
  </si>
  <si>
    <t>Trade and Services</t>
  </si>
  <si>
    <t>Consumer goods</t>
  </si>
  <si>
    <t>Chemicals and Materials</t>
  </si>
  <si>
    <t>Chemical and Materials</t>
  </si>
  <si>
    <t>Telecommunications</t>
  </si>
  <si>
    <t>Energy</t>
  </si>
  <si>
    <t>Consumer Staples</t>
  </si>
  <si>
    <t>Basic Materials</t>
  </si>
  <si>
    <t>SE0005466406 / SE0011644376</t>
  </si>
  <si>
    <t>Hemfosa Fastigheter AB*</t>
  </si>
  <si>
    <t>OW Bunker A/S*</t>
  </si>
  <si>
    <t>SE0005624756</t>
  </si>
  <si>
    <t>SE0005768124</t>
  </si>
  <si>
    <t>SE0005936713 / SE0013110186</t>
  </si>
  <si>
    <t>Phone Family AB*</t>
  </si>
  <si>
    <t>SE0005991411</t>
  </si>
  <si>
    <t>Com Hem Holding AB*</t>
  </si>
  <si>
    <t>SE0006343745</t>
  </si>
  <si>
    <t>BAYN / HUMBLE</t>
  </si>
  <si>
    <t>FI4000102678 / FI4000506811</t>
  </si>
  <si>
    <t>SE0006370730 / SE0015949201</t>
  </si>
  <si>
    <t>VA Automotive i Hässleholm AB*</t>
  </si>
  <si>
    <t>Tobin Properties AB*</t>
  </si>
  <si>
    <t>SE0006510509 / SE0006510491</t>
  </si>
  <si>
    <t>Bayn Europe AB</t>
  </si>
  <si>
    <t>Sprint Bioscience AB</t>
  </si>
  <si>
    <t>Axiare Patrimonio Socimi, S.A.*</t>
  </si>
  <si>
    <t>Shares/GDRs</t>
  </si>
  <si>
    <t>Ulusoy Un Sanayi ve Ticaret A.Ş.</t>
  </si>
  <si>
    <t>Ulusoy Elektrik İmalat Taahhüt Ticaret A.Ş.</t>
  </si>
  <si>
    <t>Borsa Istanbul[1]</t>
  </si>
  <si>
    <t>[1] No longer member of FESE, data is discontinued</t>
  </si>
  <si>
    <t>Irish Stock Exchange[2]</t>
  </si>
  <si>
    <t>[2] ISE operates under the trading name Euronext Dublin since 2019</t>
  </si>
  <si>
    <t>Oslo Børs[3]</t>
  </si>
  <si>
    <t>[3] Oslo Bors operates under the trading name Euronext Oslo since 2020</t>
  </si>
  <si>
    <t>Tanker Investments*</t>
  </si>
  <si>
    <t>African Petroleum Corporation*****</t>
  </si>
  <si>
    <t>***** African Petroleum Corporation has undergone a merger with PetroNor</t>
  </si>
  <si>
    <t>Cxense*</t>
  </si>
  <si>
    <t>Serendex Pharmaceuticals*</t>
  </si>
  <si>
    <t>Norbi Update Lowcarb Plc.*</t>
  </si>
  <si>
    <t>Hellenic Bank Public Company LTD**</t>
  </si>
  <si>
    <t>Home Meal*</t>
  </si>
  <si>
    <t>Universal Golf Enterprises PLC</t>
  </si>
  <si>
    <t>BUWOG AG*</t>
  </si>
  <si>
    <t>US30733T2069 / US30733T1079</t>
  </si>
  <si>
    <t>JJ Auto AG*</t>
  </si>
  <si>
    <t>Delisting date</t>
  </si>
  <si>
    <t>Fenghua SoleTech AG*</t>
  </si>
  <si>
    <t>Discontinued</t>
  </si>
  <si>
    <t>Unknown</t>
  </si>
  <si>
    <t>Rocket Internet AG*</t>
  </si>
  <si>
    <t>Awox*</t>
  </si>
  <si>
    <t>Txcell*</t>
  </si>
  <si>
    <t>Probiodrug*</t>
  </si>
  <si>
    <t>Dalata Hotel Group plc-esm</t>
  </si>
  <si>
    <t>Iish Residential Properties REIT plc</t>
  </si>
  <si>
    <t>Mainstay Medical International plc-esm*</t>
  </si>
  <si>
    <t>Far Eastern International Bank</t>
  </si>
  <si>
    <t>D. Carnegie &amp; Co AB*</t>
  </si>
  <si>
    <t>Hoteli Zlatni Rat d.d.*</t>
  </si>
  <si>
    <t>Fenghua Soletech AG*</t>
  </si>
  <si>
    <t>Italeaf S.p.A. SDB*</t>
  </si>
  <si>
    <t xml:space="preserve">Partners Group Direct Mezzanine 2013 SICAR </t>
  </si>
  <si>
    <t>Tinbright AG*</t>
  </si>
  <si>
    <t>Prime Car Management S.A.*</t>
  </si>
  <si>
    <t>Pcc Rokita S.A.</t>
  </si>
  <si>
    <t>Tele-Polska Holding S.A.</t>
  </si>
  <si>
    <t>Torpol S.A.</t>
  </si>
  <si>
    <t>Altus Tfi S.A.</t>
  </si>
  <si>
    <t>Alumetal S.A.</t>
  </si>
  <si>
    <t>Polwax S.A.</t>
  </si>
  <si>
    <t>Cdrl S.A.</t>
  </si>
  <si>
    <t>Skarbiec Holding S.A.</t>
  </si>
  <si>
    <t>Vigo System S.A.</t>
  </si>
  <si>
    <t>Selvita S.A.</t>
  </si>
  <si>
    <t>Viadeo*</t>
  </si>
  <si>
    <t>Engineering Consulting Group*</t>
  </si>
  <si>
    <t>Vonovia SE</t>
  </si>
  <si>
    <t>Hella KGAA Hueck &amp; Co.</t>
  </si>
  <si>
    <t>-</t>
  </si>
  <si>
    <t>Grafičar d.d.*</t>
  </si>
  <si>
    <t>Heruc d.d.*</t>
  </si>
  <si>
    <t>Jadran - Galenski Laboratorij d.d.*</t>
  </si>
  <si>
    <t>Monter-Strojarske Montaže d.d.*</t>
  </si>
  <si>
    <t>Pevec d.d.*</t>
  </si>
  <si>
    <t>Stražaplastika d.d.*</t>
  </si>
  <si>
    <t>Tup d.d.*</t>
  </si>
  <si>
    <t>Recipharm AB*</t>
  </si>
  <si>
    <t>SE0006261046</t>
  </si>
  <si>
    <t>FR0011790542 / FR0013399474</t>
  </si>
  <si>
    <t>FR0011980077 / FR0013318813</t>
  </si>
  <si>
    <t>SE0015657697 / SE0006422317</t>
  </si>
  <si>
    <t>STUDBO</t>
  </si>
  <si>
    <t>LOUD</t>
  </si>
  <si>
    <t>******* Bonzun AB is the company name since 13/10/2021 (new ISIN: SE0017082506), before it was Stresscompany AB and Papilly AB successively</t>
  </si>
  <si>
    <t>SE0017082506 / SE0005849205</t>
  </si>
  <si>
    <t>BONZUN</t>
  </si>
  <si>
    <t>SFTR</t>
  </si>
  <si>
    <t>Loudspring Oyj******</t>
  </si>
  <si>
    <t>Safeture AB******</t>
  </si>
  <si>
    <t>Bonzun AB*******</t>
  </si>
  <si>
    <t>******Company initially listed with a different name (same ISIN)</t>
  </si>
  <si>
    <t xml:space="preserve">********* Prime Living AB  changed name to Studentbostäder i Sverige AB (new ISIN: SE0015657697) on 14/12/2020 </t>
  </si>
  <si>
    <t>Studentbostäder i Norden AB*********</t>
  </si>
  <si>
    <t>******** Verisec AB changed name to Freja eID Group (new ISIN: SE0015950308) on 10/11/2020</t>
  </si>
  <si>
    <t>SE0015950308 / SE0006343950</t>
  </si>
  <si>
    <t>Freja eID Group********</t>
  </si>
  <si>
    <t>FREJA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</si>
</sst>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1"/>
      <color theme="1"/>
      <name val="Calibri"/>
      <family val="2"/>
      <scheme val="minor"/>
    </font>
    <font>
      <vertAlign val="superscript"/>
      <sz val="12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name val="Trebuchet MS"/>
      <family val="2"/>
    </font>
    <font>
      <sz val="12"/>
      <color rgb="FF00B050"/>
      <name val="Trebuchet MS"/>
      <family val="2"/>
    </font>
    <font>
      <sz val="10"/>
      <name val="Arial"/>
      <family val="2"/>
    </font>
    <font>
      <sz val="12"/>
      <color theme="1"/>
      <name val="Arial"/>
      <family val="2"/>
      <charset val="177"/>
    </font>
    <font>
      <sz val="12"/>
      <color theme="0" tint="-0.499984740745262"/>
      <name val="Trebuchet MS"/>
      <family val="2"/>
    </font>
    <font>
      <sz val="11"/>
      <color theme="0"/>
      <name val="Trebuchet MS"/>
      <family val="2"/>
    </font>
    <font>
      <sz val="20"/>
      <color theme="0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2"/>
      <color theme="1" tint="0.499984740745262"/>
      <name val="Trebuchet MS"/>
      <family val="2"/>
    </font>
    <font>
      <sz val="11"/>
      <color theme="0" tint="-0.49998474074526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/>
    <xf numFmtId="0" fontId="20" fillId="0" borderId="0"/>
  </cellStyleXfs>
  <cellXfs count="123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0" xfId="0" applyFont="1"/>
    <xf numFmtId="0" fontId="11" fillId="2" borderId="7" xfId="0" applyFont="1" applyFill="1" applyBorder="1"/>
    <xf numFmtId="0" fontId="13" fillId="0" borderId="0" xfId="0" applyFont="1"/>
    <xf numFmtId="0" fontId="7" fillId="0" borderId="5" xfId="0" applyFont="1" applyBorder="1"/>
    <xf numFmtId="14" fontId="6" fillId="0" borderId="0" xfId="0" applyNumberFormat="1" applyFont="1"/>
    <xf numFmtId="14" fontId="12" fillId="0" borderId="0" xfId="0" applyNumberFormat="1" applyFont="1"/>
    <xf numFmtId="14" fontId="7" fillId="0" borderId="0" xfId="0" applyNumberFormat="1" applyFont="1"/>
    <xf numFmtId="14" fontId="11" fillId="2" borderId="2" xfId="0" applyNumberFormat="1" applyFont="1" applyFill="1" applyBorder="1"/>
    <xf numFmtId="0" fontId="8" fillId="0" borderId="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165" fontId="7" fillId="0" borderId="0" xfId="1" applyNumberFormat="1" applyFont="1"/>
    <xf numFmtId="165" fontId="13" fillId="0" borderId="0" xfId="1" applyNumberFormat="1" applyFont="1"/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17" fillId="0" borderId="9" xfId="1" applyNumberFormat="1" applyFont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0" fontId="4" fillId="0" borderId="0" xfId="0" applyFont="1"/>
    <xf numFmtId="0" fontId="9" fillId="3" borderId="0" xfId="0" applyFont="1" applyFill="1"/>
    <xf numFmtId="164" fontId="8" fillId="3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9" fillId="3" borderId="0" xfId="0" applyNumberFormat="1" applyFont="1" applyFill="1"/>
    <xf numFmtId="0" fontId="0" fillId="3" borderId="0" xfId="0" applyFill="1"/>
    <xf numFmtId="164" fontId="18" fillId="3" borderId="0" xfId="1" applyNumberFormat="1" applyFont="1" applyFill="1" applyBorder="1" applyAlignment="1">
      <alignment horizontal="right" vertical="center"/>
    </xf>
    <xf numFmtId="0" fontId="17" fillId="3" borderId="0" xfId="0" applyFont="1" applyFill="1"/>
    <xf numFmtId="0" fontId="17" fillId="0" borderId="9" xfId="0" applyFont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14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165" fontId="17" fillId="0" borderId="9" xfId="1" applyNumberFormat="1" applyFont="1" applyBorder="1" applyAlignment="1">
      <alignment horizontal="right" vertical="center"/>
    </xf>
    <xf numFmtId="164" fontId="17" fillId="0" borderId="9" xfId="1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14" fontId="17" fillId="0" borderId="8" xfId="0" applyNumberFormat="1" applyFont="1" applyBorder="1" applyAlignment="1">
      <alignment horizontal="right" vertical="center"/>
    </xf>
    <xf numFmtId="165" fontId="17" fillId="0" borderId="8" xfId="1" applyNumberFormat="1" applyFont="1" applyBorder="1" applyAlignment="1">
      <alignment horizontal="right" vertical="center"/>
    </xf>
    <xf numFmtId="165" fontId="17" fillId="0" borderId="8" xfId="1" applyNumberFormat="1" applyFont="1" applyFill="1" applyBorder="1" applyAlignment="1">
      <alignment horizontal="right" vertical="center"/>
    </xf>
    <xf numFmtId="0" fontId="17" fillId="3" borderId="8" xfId="0" applyFont="1" applyFill="1" applyBorder="1" applyAlignment="1">
      <alignment horizontal="left" vertical="center"/>
    </xf>
    <xf numFmtId="14" fontId="17" fillId="3" borderId="8" xfId="0" applyNumberFormat="1" applyFont="1" applyFill="1" applyBorder="1" applyAlignment="1">
      <alignment horizontal="right" vertical="center"/>
    </xf>
    <xf numFmtId="165" fontId="17" fillId="3" borderId="8" xfId="1" applyNumberFormat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14" fontId="21" fillId="0" borderId="9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165" fontId="21" fillId="0" borderId="9" xfId="1" applyNumberFormat="1" applyFont="1" applyBorder="1" applyAlignment="1">
      <alignment horizontal="right" vertical="center"/>
    </xf>
    <xf numFmtId="164" fontId="21" fillId="0" borderId="9" xfId="1" applyNumberFormat="1" applyFont="1" applyBorder="1" applyAlignment="1">
      <alignment horizontal="right" vertical="center"/>
    </xf>
    <xf numFmtId="0" fontId="21" fillId="3" borderId="9" xfId="0" applyFont="1" applyFill="1" applyBorder="1" applyAlignment="1">
      <alignment horizontal="left" vertical="center"/>
    </xf>
    <xf numFmtId="14" fontId="21" fillId="3" borderId="9" xfId="0" applyNumberFormat="1" applyFont="1" applyFill="1" applyBorder="1" applyAlignment="1">
      <alignment horizontal="right" vertical="center"/>
    </xf>
    <xf numFmtId="0" fontId="21" fillId="3" borderId="9" xfId="0" applyFont="1" applyFill="1" applyBorder="1" applyAlignment="1">
      <alignment horizontal="right" vertical="center"/>
    </xf>
    <xf numFmtId="165" fontId="21" fillId="3" borderId="9" xfId="1" applyNumberFormat="1" applyFont="1" applyFill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14" fontId="2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165" fontId="21" fillId="0" borderId="8" xfId="1" applyNumberFormat="1" applyFont="1" applyBorder="1" applyAlignment="1">
      <alignment horizontal="right" vertical="center"/>
    </xf>
    <xf numFmtId="0" fontId="21" fillId="3" borderId="8" xfId="0" applyFont="1" applyFill="1" applyBorder="1" applyAlignment="1">
      <alignment horizontal="left" vertical="center"/>
    </xf>
    <xf numFmtId="14" fontId="21" fillId="3" borderId="8" xfId="0" applyNumberFormat="1" applyFont="1" applyFill="1" applyBorder="1" applyAlignment="1">
      <alignment horizontal="right" vertical="center"/>
    </xf>
    <xf numFmtId="0" fontId="21" fillId="3" borderId="8" xfId="0" applyFont="1" applyFill="1" applyBorder="1" applyAlignment="1">
      <alignment horizontal="right" vertical="center"/>
    </xf>
    <xf numFmtId="165" fontId="21" fillId="3" borderId="8" xfId="1" applyNumberFormat="1" applyFont="1" applyFill="1" applyBorder="1" applyAlignment="1">
      <alignment horizontal="right" vertical="center"/>
    </xf>
    <xf numFmtId="165" fontId="21" fillId="0" borderId="8" xfId="1" applyNumberFormat="1" applyFont="1" applyFill="1" applyBorder="1" applyAlignment="1">
      <alignment horizontal="right" vertical="center"/>
    </xf>
    <xf numFmtId="164" fontId="21" fillId="0" borderId="8" xfId="1" applyNumberFormat="1" applyFont="1" applyFill="1" applyBorder="1" applyAlignment="1">
      <alignment horizontal="right" vertical="center"/>
    </xf>
    <xf numFmtId="0" fontId="2" fillId="0" borderId="0" xfId="0" applyFont="1"/>
    <xf numFmtId="164" fontId="17" fillId="0" borderId="9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3" fontId="17" fillId="0" borderId="9" xfId="1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14" fontId="25" fillId="0" borderId="0" xfId="0" applyNumberFormat="1" applyFont="1"/>
    <xf numFmtId="0" fontId="26" fillId="3" borderId="8" xfId="0" applyFont="1" applyFill="1" applyBorder="1" applyAlignment="1">
      <alignment horizontal="left" vertical="center"/>
    </xf>
    <xf numFmtId="14" fontId="26" fillId="3" borderId="8" xfId="0" applyNumberFormat="1" applyFont="1" applyFill="1" applyBorder="1" applyAlignment="1">
      <alignment horizontal="right" vertical="center"/>
    </xf>
    <xf numFmtId="0" fontId="26" fillId="3" borderId="8" xfId="0" applyFont="1" applyFill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165" fontId="26" fillId="3" borderId="8" xfId="1" applyNumberFormat="1" applyFont="1" applyFill="1" applyBorder="1" applyAlignment="1">
      <alignment horizontal="right" vertical="center"/>
    </xf>
    <xf numFmtId="164" fontId="26" fillId="0" borderId="9" xfId="1" applyNumberFormat="1" applyFont="1" applyBorder="1" applyAlignment="1">
      <alignment horizontal="right" vertical="center"/>
    </xf>
    <xf numFmtId="0" fontId="26" fillId="0" borderId="8" xfId="0" applyFont="1" applyBorder="1" applyAlignment="1">
      <alignment horizontal="left" vertical="center"/>
    </xf>
    <xf numFmtId="14" fontId="26" fillId="0" borderId="8" xfId="0" applyNumberFormat="1" applyFont="1" applyBorder="1" applyAlignment="1">
      <alignment horizontal="right" vertical="center"/>
    </xf>
    <xf numFmtId="165" fontId="26" fillId="0" borderId="8" xfId="1" applyNumberFormat="1" applyFont="1" applyFill="1" applyBorder="1" applyAlignment="1">
      <alignment horizontal="right" vertical="center"/>
    </xf>
    <xf numFmtId="164" fontId="26" fillId="0" borderId="9" xfId="1" applyNumberFormat="1" applyFont="1" applyFill="1" applyBorder="1" applyAlignment="1">
      <alignment horizontal="right" vertical="center"/>
    </xf>
    <xf numFmtId="0" fontId="1" fillId="0" borderId="0" xfId="0" applyFont="1"/>
    <xf numFmtId="164" fontId="21" fillId="0" borderId="9" xfId="1" applyNumberFormat="1" applyFont="1" applyFill="1" applyBorder="1" applyAlignment="1">
      <alignment horizontal="right" vertical="center"/>
    </xf>
    <xf numFmtId="1" fontId="7" fillId="0" borderId="0" xfId="0" applyNumberFormat="1" applyFont="1"/>
    <xf numFmtId="1" fontId="13" fillId="0" borderId="0" xfId="0" applyNumberFormat="1" applyFont="1"/>
    <xf numFmtId="1" fontId="7" fillId="0" borderId="5" xfId="0" applyNumberFormat="1" applyFont="1" applyBorder="1"/>
    <xf numFmtId="1" fontId="21" fillId="0" borderId="9" xfId="1" applyNumberFormat="1" applyFont="1" applyBorder="1" applyAlignment="1">
      <alignment horizontal="right" vertical="center"/>
    </xf>
    <xf numFmtId="1" fontId="17" fillId="0" borderId="9" xfId="1" applyNumberFormat="1" applyFont="1" applyFill="1" applyBorder="1" applyAlignment="1">
      <alignment horizontal="right" vertical="center"/>
    </xf>
    <xf numFmtId="1" fontId="21" fillId="0" borderId="9" xfId="1" applyNumberFormat="1" applyFont="1" applyFill="1" applyBorder="1" applyAlignment="1">
      <alignment horizontal="right" vertical="center"/>
    </xf>
    <xf numFmtId="1" fontId="17" fillId="0" borderId="9" xfId="1" applyNumberFormat="1" applyFont="1" applyBorder="1" applyAlignment="1">
      <alignment horizontal="right" vertical="center"/>
    </xf>
    <xf numFmtId="1" fontId="21" fillId="3" borderId="8" xfId="1" applyNumberFormat="1" applyFont="1" applyFill="1" applyBorder="1" applyAlignment="1">
      <alignment horizontal="right" vertical="center"/>
    </xf>
    <xf numFmtId="1" fontId="17" fillId="0" borderId="8" xfId="1" applyNumberFormat="1" applyFont="1" applyFill="1" applyBorder="1" applyAlignment="1">
      <alignment horizontal="right" vertical="center"/>
    </xf>
    <xf numFmtId="1" fontId="17" fillId="3" borderId="8" xfId="1" applyNumberFormat="1" applyFont="1" applyFill="1" applyBorder="1" applyAlignment="1">
      <alignment horizontal="right" vertical="center"/>
    </xf>
    <xf numFmtId="1" fontId="26" fillId="0" borderId="9" xfId="1" applyNumberFormat="1" applyFont="1" applyBorder="1" applyAlignment="1">
      <alignment horizontal="right" vertical="center"/>
    </xf>
    <xf numFmtId="14" fontId="21" fillId="0" borderId="0" xfId="0" applyNumberFormat="1" applyFont="1"/>
    <xf numFmtId="0" fontId="21" fillId="0" borderId="0" xfId="0" applyFont="1"/>
    <xf numFmtId="0" fontId="27" fillId="0" borderId="0" xfId="0" applyFont="1"/>
    <xf numFmtId="0" fontId="25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</cellXfs>
  <cellStyles count="5">
    <cellStyle name="Comma" xfId="1" builtinId="3"/>
    <cellStyle name="Comma 2" xfId="2" xr:uid="{385625FC-0DB9-452B-8547-19D8FEC7765A}"/>
    <cellStyle name="Normal" xfId="0" builtinId="0"/>
    <cellStyle name="Normal 3" xfId="4" xr:uid="{3FB88E8A-8AFE-486D-993D-CA72F5380DE9}"/>
    <cellStyle name="Normal 5" xfId="3" xr:uid="{74C409D0-B267-4463-81E4-CC5CBAF9B742}"/>
  </cellStyles>
  <dxfs count="0"/>
  <tableStyles count="0" defaultTableStyle="TableStyleMedium2" defaultPivotStyle="PivotStyleLight16"/>
  <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438812</xdr:colOff>
      <xdr:row>3</xdr:row>
      <xdr:rowOff>150219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9EC95-498C-4772-ABF8-ADA824E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657811</xdr:colOff>
      <xdr:row>3</xdr:row>
      <xdr:rowOff>140695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411BB-CB4F-4DF4-B03F-F40A24CF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vernance/Statistics/Research/Listed%20Instruments%20Survey/Analyses/All%20delistings%20for%20IPO%20database%20enlarg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GRS480003003</v>
          </cell>
          <cell r="B2">
            <v>44169</v>
          </cell>
        </row>
        <row r="3">
          <cell r="A3" t="str">
            <v>GRS421003005</v>
          </cell>
          <cell r="B3">
            <v>44169</v>
          </cell>
        </row>
        <row r="4">
          <cell r="A4" t="str">
            <v>GRS348003005</v>
          </cell>
          <cell r="B4">
            <v>44169</v>
          </cell>
        </row>
        <row r="5">
          <cell r="A5" t="str">
            <v>GRS142003003</v>
          </cell>
          <cell r="B5">
            <v>43903</v>
          </cell>
        </row>
        <row r="6">
          <cell r="A6" t="str">
            <v>GRS142186006</v>
          </cell>
          <cell r="B6">
            <v>43903</v>
          </cell>
        </row>
        <row r="7">
          <cell r="A7" t="str">
            <v>GRS083003012</v>
          </cell>
          <cell r="B7">
            <v>43903</v>
          </cell>
        </row>
        <row r="8">
          <cell r="A8" t="str">
            <v>GRS399163005</v>
          </cell>
          <cell r="B8">
            <v>44026</v>
          </cell>
        </row>
        <row r="9">
          <cell r="A9" t="str">
            <v>GRS234003002</v>
          </cell>
          <cell r="B9">
            <v>44026</v>
          </cell>
        </row>
        <row r="10">
          <cell r="A10" t="str">
            <v>GRS370003006</v>
          </cell>
          <cell r="B10">
            <v>44169</v>
          </cell>
        </row>
        <row r="11">
          <cell r="A11" t="str">
            <v>GRS299003004</v>
          </cell>
          <cell r="B11">
            <v>44075</v>
          </cell>
        </row>
        <row r="12">
          <cell r="A12" t="str">
            <v>GRS201003019</v>
          </cell>
          <cell r="B12">
            <v>44026</v>
          </cell>
        </row>
        <row r="13">
          <cell r="A13" t="str">
            <v>GRS212293005</v>
          </cell>
          <cell r="B13">
            <v>44169</v>
          </cell>
        </row>
        <row r="14">
          <cell r="A14" t="str">
            <v>ES0155617030</v>
          </cell>
          <cell r="B14">
            <v>43839</v>
          </cell>
        </row>
        <row r="15">
          <cell r="A15" t="str">
            <v>ES0116986037</v>
          </cell>
          <cell r="B15">
            <v>43840</v>
          </cell>
        </row>
        <row r="16">
          <cell r="A16" t="str">
            <v>ES0126461039</v>
          </cell>
          <cell r="B16">
            <v>43840</v>
          </cell>
        </row>
        <row r="17">
          <cell r="A17" t="str">
            <v>ES0183089004</v>
          </cell>
          <cell r="B17">
            <v>43844</v>
          </cell>
        </row>
        <row r="18">
          <cell r="A18" t="str">
            <v>ES0155688031</v>
          </cell>
          <cell r="B18">
            <v>43845</v>
          </cell>
        </row>
        <row r="19">
          <cell r="A19" t="str">
            <v>ES0105771036</v>
          </cell>
          <cell r="B19">
            <v>43846</v>
          </cell>
        </row>
        <row r="20">
          <cell r="A20" t="str">
            <v>ES0108236037</v>
          </cell>
          <cell r="B20">
            <v>43847</v>
          </cell>
        </row>
        <row r="21">
          <cell r="A21" t="str">
            <v>ES0155884036</v>
          </cell>
          <cell r="B21">
            <v>43850</v>
          </cell>
        </row>
        <row r="22">
          <cell r="A22" t="str">
            <v>ES0155917034</v>
          </cell>
          <cell r="B22">
            <v>43850</v>
          </cell>
        </row>
        <row r="23">
          <cell r="A23" t="str">
            <v>ES0156981039</v>
          </cell>
          <cell r="B23">
            <v>43853</v>
          </cell>
        </row>
        <row r="24">
          <cell r="A24" t="str">
            <v>ES0155231030</v>
          </cell>
          <cell r="B24">
            <v>43857</v>
          </cell>
        </row>
        <row r="25">
          <cell r="A25" t="str">
            <v>ES0158559031</v>
          </cell>
          <cell r="B25">
            <v>43859</v>
          </cell>
        </row>
        <row r="26">
          <cell r="A26" t="str">
            <v>ES0168311035</v>
          </cell>
          <cell r="B26">
            <v>43865</v>
          </cell>
        </row>
        <row r="27">
          <cell r="A27" t="str">
            <v>ES0164116008</v>
          </cell>
          <cell r="B27">
            <v>43866</v>
          </cell>
        </row>
        <row r="28">
          <cell r="A28" t="str">
            <v>ES0156770036</v>
          </cell>
          <cell r="B28">
            <v>43866</v>
          </cell>
        </row>
        <row r="29">
          <cell r="A29" t="str">
            <v>ES0109370009</v>
          </cell>
          <cell r="B29">
            <v>43866</v>
          </cell>
        </row>
        <row r="30">
          <cell r="A30" t="str">
            <v>ES0114426135</v>
          </cell>
          <cell r="B30">
            <v>43871</v>
          </cell>
        </row>
        <row r="31">
          <cell r="A31" t="str">
            <v>ES0179544004</v>
          </cell>
          <cell r="B31">
            <v>43871</v>
          </cell>
        </row>
        <row r="32">
          <cell r="A32" t="str">
            <v>ES0105084000</v>
          </cell>
          <cell r="B32">
            <v>43871</v>
          </cell>
        </row>
        <row r="33">
          <cell r="A33" t="str">
            <v>ES0138390036</v>
          </cell>
          <cell r="B33">
            <v>43874</v>
          </cell>
        </row>
        <row r="34">
          <cell r="A34" t="str">
            <v>ES0182822033</v>
          </cell>
          <cell r="B34">
            <v>43879</v>
          </cell>
        </row>
        <row r="35">
          <cell r="A35" t="str">
            <v>ES0105127007</v>
          </cell>
          <cell r="B35">
            <v>43882</v>
          </cell>
        </row>
        <row r="36">
          <cell r="A36" t="str">
            <v>ES0156532006</v>
          </cell>
          <cell r="B36">
            <v>43885</v>
          </cell>
        </row>
        <row r="37">
          <cell r="A37" t="str">
            <v>ES0115205033</v>
          </cell>
          <cell r="B37">
            <v>43888</v>
          </cell>
        </row>
        <row r="38">
          <cell r="A38" t="str">
            <v>ES0169712033</v>
          </cell>
          <cell r="B38">
            <v>43889</v>
          </cell>
        </row>
        <row r="39">
          <cell r="A39" t="str">
            <v>ES0109321036</v>
          </cell>
          <cell r="B39">
            <v>43900</v>
          </cell>
        </row>
        <row r="40">
          <cell r="A40" t="str">
            <v>ES0115958003</v>
          </cell>
          <cell r="B40">
            <v>43903</v>
          </cell>
        </row>
        <row r="41">
          <cell r="A41" t="str">
            <v>ES0147379004</v>
          </cell>
          <cell r="B41">
            <v>43903</v>
          </cell>
        </row>
        <row r="42">
          <cell r="A42" t="str">
            <v>ES0171881032</v>
          </cell>
          <cell r="B42">
            <v>43903</v>
          </cell>
        </row>
        <row r="43">
          <cell r="A43" t="str">
            <v>ES0156669030</v>
          </cell>
          <cell r="B43">
            <v>43908</v>
          </cell>
        </row>
        <row r="44">
          <cell r="A44" t="str">
            <v>ES0147517033</v>
          </cell>
          <cell r="B44">
            <v>43908</v>
          </cell>
        </row>
        <row r="45">
          <cell r="A45" t="str">
            <v>ES0156979033</v>
          </cell>
          <cell r="B45">
            <v>43908</v>
          </cell>
        </row>
        <row r="46">
          <cell r="A46" t="str">
            <v>ES0110484005</v>
          </cell>
          <cell r="B46">
            <v>43910</v>
          </cell>
        </row>
        <row r="47">
          <cell r="A47" t="str">
            <v>ES0148872031</v>
          </cell>
          <cell r="B47">
            <v>43913</v>
          </cell>
        </row>
        <row r="48">
          <cell r="A48" t="str">
            <v>ES0162292017</v>
          </cell>
          <cell r="B48">
            <v>43914</v>
          </cell>
        </row>
        <row r="49">
          <cell r="A49" t="str">
            <v>ES0175921032</v>
          </cell>
          <cell r="B49">
            <v>43927</v>
          </cell>
        </row>
        <row r="50">
          <cell r="A50" t="str">
            <v>ES0126047036</v>
          </cell>
          <cell r="B50">
            <v>43935</v>
          </cell>
        </row>
        <row r="51">
          <cell r="A51" t="str">
            <v>ES0142971037</v>
          </cell>
          <cell r="B51">
            <v>43941</v>
          </cell>
        </row>
        <row r="52">
          <cell r="A52" t="str">
            <v>ES0142629031</v>
          </cell>
          <cell r="B52">
            <v>43942</v>
          </cell>
        </row>
        <row r="53">
          <cell r="A53" t="str">
            <v>ES0155669031</v>
          </cell>
          <cell r="B53">
            <v>43944</v>
          </cell>
        </row>
        <row r="54">
          <cell r="A54" t="str">
            <v>ES0190303034</v>
          </cell>
          <cell r="B54">
            <v>43949</v>
          </cell>
        </row>
        <row r="55">
          <cell r="A55" t="str">
            <v>ES0152072031</v>
          </cell>
          <cell r="B55">
            <v>43949</v>
          </cell>
        </row>
        <row r="56">
          <cell r="A56" t="str">
            <v>ES0126996034</v>
          </cell>
          <cell r="B56">
            <v>43951</v>
          </cell>
        </row>
        <row r="57">
          <cell r="A57" t="str">
            <v>ES0117521031</v>
          </cell>
          <cell r="B57">
            <v>43964</v>
          </cell>
        </row>
        <row r="58">
          <cell r="A58" t="str">
            <v>ES0137622009</v>
          </cell>
          <cell r="B58">
            <v>43964</v>
          </cell>
        </row>
        <row r="59">
          <cell r="A59" t="str">
            <v>ES0118481003</v>
          </cell>
          <cell r="B59">
            <v>43965</v>
          </cell>
        </row>
        <row r="60">
          <cell r="A60" t="str">
            <v>ES0135962035</v>
          </cell>
          <cell r="B60">
            <v>43965</v>
          </cell>
        </row>
        <row r="61">
          <cell r="A61" t="str">
            <v>ES0162069001</v>
          </cell>
          <cell r="B61">
            <v>43965</v>
          </cell>
        </row>
        <row r="62">
          <cell r="A62" t="str">
            <v>ES0164184006</v>
          </cell>
          <cell r="B62">
            <v>43970</v>
          </cell>
        </row>
        <row r="63">
          <cell r="A63" t="str">
            <v>ES0140962038</v>
          </cell>
          <cell r="B63">
            <v>43972</v>
          </cell>
        </row>
        <row r="64">
          <cell r="A64" t="str">
            <v>ES0180946032</v>
          </cell>
          <cell r="B64">
            <v>43972</v>
          </cell>
        </row>
        <row r="65">
          <cell r="A65" t="str">
            <v>ES0158641037</v>
          </cell>
          <cell r="B65">
            <v>43973</v>
          </cell>
        </row>
        <row r="66">
          <cell r="A66" t="str">
            <v>ES0184724039</v>
          </cell>
          <cell r="B66">
            <v>43976</v>
          </cell>
        </row>
        <row r="67">
          <cell r="A67" t="str">
            <v>ES0157879000</v>
          </cell>
          <cell r="B67">
            <v>43979</v>
          </cell>
        </row>
        <row r="68">
          <cell r="A68" t="str">
            <v>ES0155511035</v>
          </cell>
          <cell r="B68">
            <v>43983</v>
          </cell>
        </row>
        <row r="69">
          <cell r="A69" t="str">
            <v>ES0173178031</v>
          </cell>
          <cell r="B69">
            <v>43983</v>
          </cell>
        </row>
        <row r="70">
          <cell r="A70" t="str">
            <v>ES0164021034</v>
          </cell>
          <cell r="B70">
            <v>43984</v>
          </cell>
        </row>
        <row r="71">
          <cell r="A71" t="str">
            <v>ES0112842036</v>
          </cell>
          <cell r="B71">
            <v>43992</v>
          </cell>
        </row>
        <row r="72">
          <cell r="A72" t="str">
            <v>ES0155740006</v>
          </cell>
          <cell r="B72">
            <v>43993</v>
          </cell>
        </row>
        <row r="73">
          <cell r="A73" t="str">
            <v>ES0105156006</v>
          </cell>
          <cell r="B73">
            <v>43994</v>
          </cell>
        </row>
        <row r="74">
          <cell r="A74" t="str">
            <v>ES0138603032</v>
          </cell>
          <cell r="B74">
            <v>44000</v>
          </cell>
        </row>
        <row r="75">
          <cell r="A75" t="str">
            <v>ES0110047919</v>
          </cell>
          <cell r="B75">
            <v>44007</v>
          </cell>
        </row>
        <row r="76">
          <cell r="A76" t="str">
            <v>ES0116335037</v>
          </cell>
          <cell r="B76">
            <v>44013</v>
          </cell>
        </row>
        <row r="77">
          <cell r="A77" t="str">
            <v>ES0167453036</v>
          </cell>
          <cell r="B77">
            <v>44013</v>
          </cell>
        </row>
        <row r="78">
          <cell r="A78" t="str">
            <v>ES0173691009</v>
          </cell>
          <cell r="B78">
            <v>44020</v>
          </cell>
        </row>
        <row r="79">
          <cell r="A79" t="str">
            <v>ES0171959002</v>
          </cell>
          <cell r="B79">
            <v>44022</v>
          </cell>
        </row>
        <row r="80">
          <cell r="A80" t="str">
            <v>ES0165380017</v>
          </cell>
          <cell r="B80">
            <v>44026</v>
          </cell>
        </row>
        <row r="81">
          <cell r="A81" t="str">
            <v>ES0111032035</v>
          </cell>
          <cell r="B81">
            <v>44029</v>
          </cell>
        </row>
        <row r="82">
          <cell r="A82" t="str">
            <v>ES0105354007</v>
          </cell>
          <cell r="B82">
            <v>44032</v>
          </cell>
        </row>
        <row r="83">
          <cell r="A83" t="str">
            <v>ES0184161034</v>
          </cell>
          <cell r="B83">
            <v>44033</v>
          </cell>
        </row>
        <row r="84">
          <cell r="A84" t="str">
            <v>ES0175918038</v>
          </cell>
          <cell r="B84">
            <v>44039</v>
          </cell>
        </row>
        <row r="85">
          <cell r="A85" t="str">
            <v>ES0109011009</v>
          </cell>
          <cell r="B85">
            <v>44041</v>
          </cell>
        </row>
        <row r="86">
          <cell r="A86" t="str">
            <v>ES0136031004</v>
          </cell>
          <cell r="B86">
            <v>44046</v>
          </cell>
        </row>
        <row r="87">
          <cell r="A87" t="str">
            <v>ES0156864037</v>
          </cell>
          <cell r="B87">
            <v>44046</v>
          </cell>
        </row>
        <row r="88">
          <cell r="A88" t="str">
            <v>ES0109167033</v>
          </cell>
          <cell r="B88">
            <v>44047</v>
          </cell>
        </row>
        <row r="89">
          <cell r="A89" t="str">
            <v>ES0118069030</v>
          </cell>
          <cell r="B89">
            <v>44048</v>
          </cell>
        </row>
        <row r="90">
          <cell r="A90" t="str">
            <v>ES0173003031</v>
          </cell>
          <cell r="B90">
            <v>44048</v>
          </cell>
        </row>
        <row r="91">
          <cell r="A91" t="str">
            <v>ES0143286039</v>
          </cell>
          <cell r="B91">
            <v>44049</v>
          </cell>
        </row>
        <row r="92">
          <cell r="A92" t="str">
            <v>ES0127093005</v>
          </cell>
          <cell r="B92">
            <v>44054</v>
          </cell>
        </row>
        <row r="93">
          <cell r="A93" t="str">
            <v>ES0180857031</v>
          </cell>
          <cell r="B93">
            <v>44054</v>
          </cell>
        </row>
        <row r="94">
          <cell r="A94" t="str">
            <v>ES0173768039</v>
          </cell>
          <cell r="B94">
            <v>44056</v>
          </cell>
        </row>
        <row r="95">
          <cell r="A95" t="str">
            <v>ES0173876006</v>
          </cell>
          <cell r="B95">
            <v>44056</v>
          </cell>
        </row>
        <row r="96">
          <cell r="A96" t="str">
            <v>ES0111112035</v>
          </cell>
          <cell r="B96">
            <v>44067</v>
          </cell>
        </row>
        <row r="97">
          <cell r="A97" t="str">
            <v>ES0159397035</v>
          </cell>
          <cell r="B97">
            <v>44067</v>
          </cell>
        </row>
        <row r="98">
          <cell r="A98" t="str">
            <v>ES0158517039</v>
          </cell>
          <cell r="B98">
            <v>44082</v>
          </cell>
        </row>
        <row r="99">
          <cell r="A99" t="str">
            <v>ES0137730034</v>
          </cell>
          <cell r="B99">
            <v>44085</v>
          </cell>
        </row>
        <row r="100">
          <cell r="A100" t="str">
            <v>ES0155245030</v>
          </cell>
          <cell r="B100">
            <v>44085</v>
          </cell>
        </row>
        <row r="101">
          <cell r="A101" t="str">
            <v>ES0140846033</v>
          </cell>
          <cell r="B101">
            <v>44090</v>
          </cell>
        </row>
        <row r="102">
          <cell r="A102" t="str">
            <v>ES0174816001</v>
          </cell>
          <cell r="B102">
            <v>44091</v>
          </cell>
        </row>
        <row r="103">
          <cell r="A103" t="str">
            <v>ES0161451036</v>
          </cell>
          <cell r="B103">
            <v>44095</v>
          </cell>
        </row>
        <row r="104">
          <cell r="A104" t="str">
            <v>ES0179691003</v>
          </cell>
          <cell r="B104">
            <v>44095</v>
          </cell>
        </row>
        <row r="105">
          <cell r="A105" t="str">
            <v>ES0116336035</v>
          </cell>
          <cell r="B105">
            <v>44099</v>
          </cell>
        </row>
        <row r="106">
          <cell r="A106" t="str">
            <v>ES0157692007</v>
          </cell>
          <cell r="B106">
            <v>44099</v>
          </cell>
        </row>
        <row r="107">
          <cell r="A107" t="str">
            <v>ES0115056139</v>
          </cell>
          <cell r="B107">
            <v>44104</v>
          </cell>
        </row>
        <row r="108">
          <cell r="A108" t="str">
            <v>ES0162029005</v>
          </cell>
          <cell r="B108">
            <v>44105</v>
          </cell>
        </row>
        <row r="109">
          <cell r="A109" t="str">
            <v>ES0105211009</v>
          </cell>
          <cell r="B109">
            <v>44105</v>
          </cell>
        </row>
        <row r="110">
          <cell r="A110" t="str">
            <v>ES0184635003</v>
          </cell>
          <cell r="B110">
            <v>44112</v>
          </cell>
        </row>
        <row r="111">
          <cell r="A111" t="str">
            <v>ES0184901033</v>
          </cell>
          <cell r="B111">
            <v>44112</v>
          </cell>
        </row>
        <row r="112">
          <cell r="A112" t="str">
            <v>ES0164431001</v>
          </cell>
          <cell r="B112">
            <v>44112</v>
          </cell>
        </row>
        <row r="113">
          <cell r="A113" t="str">
            <v>ES0125549008</v>
          </cell>
          <cell r="B113">
            <v>44113</v>
          </cell>
        </row>
        <row r="114">
          <cell r="A114" t="str">
            <v>ES0166416034</v>
          </cell>
          <cell r="B114">
            <v>44116</v>
          </cell>
        </row>
        <row r="115">
          <cell r="A115" t="str">
            <v>ES0109371007</v>
          </cell>
          <cell r="B115">
            <v>44116</v>
          </cell>
        </row>
        <row r="116">
          <cell r="A116" t="str">
            <v>ES0145809002</v>
          </cell>
          <cell r="B116">
            <v>44117</v>
          </cell>
        </row>
        <row r="117">
          <cell r="A117" t="str">
            <v>ES0169841030</v>
          </cell>
          <cell r="B117">
            <v>44117</v>
          </cell>
        </row>
        <row r="118">
          <cell r="A118" t="str">
            <v>ES0126968009</v>
          </cell>
          <cell r="B118">
            <v>44119</v>
          </cell>
        </row>
        <row r="119">
          <cell r="A119" t="str">
            <v>ES0157591035</v>
          </cell>
          <cell r="B119">
            <v>44120</v>
          </cell>
        </row>
        <row r="120">
          <cell r="A120" t="str">
            <v>ES0164741037</v>
          </cell>
          <cell r="B120">
            <v>44120</v>
          </cell>
        </row>
        <row r="121">
          <cell r="A121" t="str">
            <v>ES0173751035</v>
          </cell>
          <cell r="B121">
            <v>44123</v>
          </cell>
        </row>
        <row r="122">
          <cell r="A122" t="str">
            <v>ES0156536031</v>
          </cell>
          <cell r="B122">
            <v>44125</v>
          </cell>
        </row>
        <row r="123">
          <cell r="A123" t="str">
            <v>ES0156236038</v>
          </cell>
          <cell r="B123">
            <v>44125</v>
          </cell>
        </row>
        <row r="124">
          <cell r="A124" t="str">
            <v>ES0155559034</v>
          </cell>
          <cell r="B124">
            <v>44126</v>
          </cell>
        </row>
        <row r="125">
          <cell r="A125" t="str">
            <v>ES0184693036</v>
          </cell>
          <cell r="B125">
            <v>44130</v>
          </cell>
        </row>
        <row r="126">
          <cell r="A126" t="str">
            <v>ES0154222030</v>
          </cell>
          <cell r="B126">
            <v>44131</v>
          </cell>
        </row>
        <row r="127">
          <cell r="A127" t="str">
            <v>ES0134932005</v>
          </cell>
          <cell r="B127">
            <v>44134</v>
          </cell>
        </row>
        <row r="128">
          <cell r="A128" t="str">
            <v>ES0155963038</v>
          </cell>
          <cell r="B128">
            <v>44137</v>
          </cell>
        </row>
        <row r="129">
          <cell r="A129" t="str">
            <v>ES0179541034</v>
          </cell>
          <cell r="B129">
            <v>44138</v>
          </cell>
        </row>
        <row r="130">
          <cell r="A130" t="str">
            <v>ES0111226009</v>
          </cell>
          <cell r="B130">
            <v>44141</v>
          </cell>
        </row>
        <row r="131">
          <cell r="A131" t="str">
            <v>ES0164248033</v>
          </cell>
          <cell r="B131">
            <v>44141</v>
          </cell>
        </row>
        <row r="132">
          <cell r="A132" t="str">
            <v>ES0109212037</v>
          </cell>
          <cell r="B132">
            <v>44144</v>
          </cell>
        </row>
        <row r="133">
          <cell r="A133" t="str">
            <v>ES0108208036</v>
          </cell>
          <cell r="B133">
            <v>44145</v>
          </cell>
        </row>
        <row r="134">
          <cell r="A134" t="str">
            <v>ES0174557035</v>
          </cell>
          <cell r="B134">
            <v>44145</v>
          </cell>
        </row>
        <row r="135">
          <cell r="A135" t="str">
            <v>ES0184696104</v>
          </cell>
          <cell r="B135">
            <v>44151</v>
          </cell>
        </row>
        <row r="136">
          <cell r="A136" t="str">
            <v>ES0116952005</v>
          </cell>
          <cell r="B136">
            <v>44151</v>
          </cell>
        </row>
        <row r="137">
          <cell r="A137" t="str">
            <v>ES0131383038</v>
          </cell>
          <cell r="B137">
            <v>44151</v>
          </cell>
        </row>
        <row r="138">
          <cell r="A138" t="str">
            <v>ES0165281033</v>
          </cell>
          <cell r="B138">
            <v>44151</v>
          </cell>
        </row>
        <row r="139">
          <cell r="A139" t="str">
            <v>ES0115153035</v>
          </cell>
          <cell r="B139">
            <v>44152</v>
          </cell>
        </row>
        <row r="140">
          <cell r="A140" t="str">
            <v>ES0177083039</v>
          </cell>
          <cell r="B140">
            <v>44154</v>
          </cell>
        </row>
        <row r="141">
          <cell r="A141" t="str">
            <v>ES0157076037</v>
          </cell>
          <cell r="B141">
            <v>44155</v>
          </cell>
        </row>
        <row r="142">
          <cell r="A142" t="str">
            <v>ES0115005037</v>
          </cell>
          <cell r="B142">
            <v>44155</v>
          </cell>
        </row>
        <row r="143">
          <cell r="A143" t="str">
            <v>ES0116928005</v>
          </cell>
          <cell r="B143">
            <v>44167</v>
          </cell>
        </row>
        <row r="144">
          <cell r="A144" t="str">
            <v>ES0109319030</v>
          </cell>
          <cell r="B144">
            <v>44172</v>
          </cell>
        </row>
        <row r="145">
          <cell r="A145" t="str">
            <v>ES0114363031</v>
          </cell>
          <cell r="B145">
            <v>44172</v>
          </cell>
        </row>
        <row r="146">
          <cell r="A146" t="str">
            <v>ES0167956038</v>
          </cell>
          <cell r="B146">
            <v>44180</v>
          </cell>
        </row>
        <row r="147">
          <cell r="A147" t="str">
            <v>ES0156886030</v>
          </cell>
          <cell r="B147">
            <v>44181</v>
          </cell>
        </row>
        <row r="148">
          <cell r="A148" t="str">
            <v>ES0155615034</v>
          </cell>
          <cell r="B148">
            <v>44181</v>
          </cell>
        </row>
        <row r="149">
          <cell r="A149" t="str">
            <v>ES0164721005</v>
          </cell>
          <cell r="B149">
            <v>44181</v>
          </cell>
        </row>
        <row r="150">
          <cell r="A150" t="str">
            <v>ES0182821035</v>
          </cell>
          <cell r="B150">
            <v>44181</v>
          </cell>
        </row>
        <row r="151">
          <cell r="A151" t="str">
            <v>ES0156984033</v>
          </cell>
          <cell r="B151">
            <v>44188</v>
          </cell>
        </row>
        <row r="152">
          <cell r="A152" t="str">
            <v>ES0184914036</v>
          </cell>
          <cell r="B152">
            <v>44188</v>
          </cell>
        </row>
        <row r="153">
          <cell r="A153" t="str">
            <v>ES0155251038</v>
          </cell>
          <cell r="B153">
            <v>44195</v>
          </cell>
        </row>
        <row r="154">
          <cell r="A154" t="str">
            <v>ES0130951009</v>
          </cell>
          <cell r="B154">
            <v>44196</v>
          </cell>
        </row>
        <row r="155">
          <cell r="A155" t="str">
            <v>ES0105358008</v>
          </cell>
          <cell r="B155">
            <v>44196</v>
          </cell>
        </row>
        <row r="156">
          <cell r="A156" t="str">
            <v>US9130171096</v>
          </cell>
          <cell r="B156">
            <v>43927</v>
          </cell>
        </row>
        <row r="157">
          <cell r="A157" t="str">
            <v>US0543031027</v>
          </cell>
          <cell r="B157">
            <v>43836</v>
          </cell>
        </row>
        <row r="158">
          <cell r="A158" t="str">
            <v>US6762201068</v>
          </cell>
          <cell r="B158">
            <v>44013</v>
          </cell>
        </row>
        <row r="159">
          <cell r="A159" t="str">
            <v>AT0000776307</v>
          </cell>
          <cell r="B159">
            <v>43847</v>
          </cell>
        </row>
        <row r="160">
          <cell r="A160" t="str">
            <v>FI0009007835</v>
          </cell>
          <cell r="B160">
            <v>44015</v>
          </cell>
        </row>
        <row r="161">
          <cell r="A161" t="str">
            <v>US2328061096</v>
          </cell>
          <cell r="B161">
            <v>43937</v>
          </cell>
        </row>
        <row r="162">
          <cell r="A162" t="str">
            <v>GB0009376368</v>
          </cell>
          <cell r="B162">
            <v>44140</v>
          </cell>
        </row>
        <row r="163">
          <cell r="A163" t="str">
            <v>FR0000038259</v>
          </cell>
          <cell r="B163">
            <v>44153</v>
          </cell>
        </row>
        <row r="164">
          <cell r="A164" t="str">
            <v>FR0000125346</v>
          </cell>
          <cell r="B164">
            <v>44153</v>
          </cell>
        </row>
        <row r="165">
          <cell r="A165" t="str">
            <v>US12709P1030</v>
          </cell>
          <cell r="B165">
            <v>44106</v>
          </cell>
        </row>
        <row r="166">
          <cell r="A166" t="str">
            <v>US7551115071</v>
          </cell>
          <cell r="B166">
            <v>43924</v>
          </cell>
        </row>
        <row r="167">
          <cell r="A167" t="str">
            <v>IT0001005070</v>
          </cell>
          <cell r="B167">
            <v>44092</v>
          </cell>
        </row>
        <row r="168">
          <cell r="A168" t="str">
            <v>BE0003790079</v>
          </cell>
          <cell r="B168">
            <v>44012</v>
          </cell>
        </row>
        <row r="169">
          <cell r="A169" t="str">
            <v>US87236Y1082</v>
          </cell>
          <cell r="B169">
            <v>44109</v>
          </cell>
        </row>
        <row r="170">
          <cell r="A170" t="str">
            <v>IT0003487029</v>
          </cell>
          <cell r="B170">
            <v>44092</v>
          </cell>
        </row>
        <row r="171">
          <cell r="A171" t="str">
            <v>US1651671075</v>
          </cell>
          <cell r="B171">
            <v>43936</v>
          </cell>
        </row>
        <row r="172">
          <cell r="A172" t="str">
            <v>US4529071080</v>
          </cell>
          <cell r="B172">
            <v>44127</v>
          </cell>
        </row>
        <row r="173">
          <cell r="A173" t="str">
            <v>BMG200452024</v>
          </cell>
          <cell r="B173">
            <v>44117</v>
          </cell>
        </row>
        <row r="174">
          <cell r="A174" t="str">
            <v>CA2925051047</v>
          </cell>
          <cell r="B174">
            <v>43860</v>
          </cell>
        </row>
        <row r="175">
          <cell r="A175" t="str">
            <v>US73179P1066</v>
          </cell>
          <cell r="B175">
            <v>44028</v>
          </cell>
        </row>
        <row r="176">
          <cell r="A176" t="str">
            <v>FR0000120354</v>
          </cell>
          <cell r="B176">
            <v>43973</v>
          </cell>
        </row>
        <row r="177">
          <cell r="A177" t="str">
            <v>US29244T1016</v>
          </cell>
          <cell r="B177">
            <v>44182</v>
          </cell>
        </row>
        <row r="178">
          <cell r="A178" t="str">
            <v>AT0000624739</v>
          </cell>
          <cell r="B178">
            <v>44137</v>
          </cell>
        </row>
        <row r="179">
          <cell r="A179" t="str">
            <v>DE0005066609</v>
          </cell>
          <cell r="B179">
            <v>44132</v>
          </cell>
        </row>
        <row r="180">
          <cell r="A180" t="str">
            <v>DE0005479604</v>
          </cell>
          <cell r="B180">
            <v>43921</v>
          </cell>
        </row>
        <row r="181">
          <cell r="A181" t="str">
            <v>DE0007788408</v>
          </cell>
          <cell r="B181">
            <v>44195</v>
          </cell>
        </row>
        <row r="182">
          <cell r="A182" t="str">
            <v>ES0165380017</v>
          </cell>
          <cell r="B182">
            <v>44026</v>
          </cell>
        </row>
        <row r="183">
          <cell r="A183" t="str">
            <v>US54142L1098</v>
          </cell>
          <cell r="B183">
            <v>44075</v>
          </cell>
        </row>
        <row r="184">
          <cell r="A184" t="str">
            <v>IE00B6330302</v>
          </cell>
          <cell r="B184">
            <v>43896</v>
          </cell>
        </row>
        <row r="185">
          <cell r="A185" t="str">
            <v>AU000000MOY9</v>
          </cell>
          <cell r="B185">
            <v>43986</v>
          </cell>
        </row>
        <row r="186">
          <cell r="A186" t="str">
            <v>CA2180022022</v>
          </cell>
          <cell r="B186">
            <v>44154</v>
          </cell>
        </row>
        <row r="187">
          <cell r="A187" t="str">
            <v>US6550441058</v>
          </cell>
          <cell r="B187">
            <v>44109</v>
          </cell>
        </row>
        <row r="188">
          <cell r="A188" t="str">
            <v>KYG614131038</v>
          </cell>
          <cell r="B188">
            <v>44085</v>
          </cell>
        </row>
        <row r="189">
          <cell r="A189" t="str">
            <v>KYG211221091</v>
          </cell>
          <cell r="B189">
            <v>44085</v>
          </cell>
        </row>
        <row r="190">
          <cell r="A190" t="str">
            <v>US03836W1036</v>
          </cell>
          <cell r="B190">
            <v>43864</v>
          </cell>
        </row>
        <row r="191">
          <cell r="A191" t="str">
            <v>GB00B11FB960</v>
          </cell>
          <cell r="B191">
            <v>43927</v>
          </cell>
        </row>
        <row r="192">
          <cell r="A192" t="str">
            <v>US78461U1016</v>
          </cell>
          <cell r="B192">
            <v>43969</v>
          </cell>
        </row>
        <row r="193">
          <cell r="A193" t="str">
            <v>BMG7541U1071</v>
          </cell>
          <cell r="B193">
            <v>44085</v>
          </cell>
        </row>
        <row r="194">
          <cell r="A194" t="str">
            <v>GB0032087826</v>
          </cell>
          <cell r="B194">
            <v>43847</v>
          </cell>
        </row>
        <row r="195">
          <cell r="A195" t="str">
            <v>CA1968741019</v>
          </cell>
          <cell r="B195">
            <v>44085</v>
          </cell>
        </row>
        <row r="196">
          <cell r="A196" t="str">
            <v>IM00B58FMW76</v>
          </cell>
          <cell r="B196">
            <v>44048</v>
          </cell>
        </row>
        <row r="197">
          <cell r="A197" t="str">
            <v>SE0002683557</v>
          </cell>
          <cell r="B197">
            <v>44004</v>
          </cell>
        </row>
        <row r="198">
          <cell r="A198" t="str">
            <v>BG1100098059</v>
          </cell>
          <cell r="B198">
            <v>44049</v>
          </cell>
        </row>
        <row r="199">
          <cell r="A199" t="str">
            <v>BG1100106050</v>
          </cell>
          <cell r="B199">
            <v>44049</v>
          </cell>
        </row>
        <row r="200">
          <cell r="A200" t="str">
            <v>BG1100046066</v>
          </cell>
          <cell r="B200">
            <v>44049</v>
          </cell>
        </row>
        <row r="201">
          <cell r="A201" t="str">
            <v>BG1100042073</v>
          </cell>
          <cell r="B201">
            <v>44049</v>
          </cell>
        </row>
        <row r="202">
          <cell r="A202" t="str">
            <v>BG1100114062</v>
          </cell>
          <cell r="B202">
            <v>44049</v>
          </cell>
        </row>
        <row r="203">
          <cell r="A203" t="str">
            <v>BG1100019980</v>
          </cell>
          <cell r="B203">
            <v>44049</v>
          </cell>
        </row>
        <row r="204">
          <cell r="A204" t="str">
            <v>BG1100014973</v>
          </cell>
          <cell r="B204">
            <v>44049</v>
          </cell>
        </row>
        <row r="205">
          <cell r="A205" t="str">
            <v>BG11MPKAAT18</v>
          </cell>
          <cell r="B205">
            <v>44049</v>
          </cell>
        </row>
        <row r="206">
          <cell r="A206" t="str">
            <v>BG1100075065</v>
          </cell>
          <cell r="B206">
            <v>44049</v>
          </cell>
        </row>
        <row r="207">
          <cell r="A207" t="str">
            <v>BG11NEDIAT11</v>
          </cell>
          <cell r="B207">
            <v>44049</v>
          </cell>
        </row>
        <row r="208">
          <cell r="A208" t="str">
            <v>BG11SOSOBT18</v>
          </cell>
          <cell r="B208">
            <v>44049</v>
          </cell>
        </row>
        <row r="209">
          <cell r="A209" t="str">
            <v>BG11ELLOAT15</v>
          </cell>
          <cell r="B209">
            <v>44049</v>
          </cell>
        </row>
        <row r="210">
          <cell r="A210" t="str">
            <v>BG1100049078</v>
          </cell>
          <cell r="B210">
            <v>44049</v>
          </cell>
        </row>
        <row r="211">
          <cell r="A211" t="str">
            <v>US4563141039</v>
          </cell>
          <cell r="B211">
            <v>43833</v>
          </cell>
        </row>
        <row r="212">
          <cell r="A212" t="str">
            <v>DE000A0STST2</v>
          </cell>
          <cell r="B212">
            <v>44186</v>
          </cell>
        </row>
        <row r="213">
          <cell r="A213" t="str">
            <v>IT0004607518</v>
          </cell>
          <cell r="B213">
            <v>44049</v>
          </cell>
        </row>
        <row r="214">
          <cell r="A214" t="str">
            <v>SG2B54957198</v>
          </cell>
          <cell r="B214">
            <v>44085</v>
          </cell>
        </row>
        <row r="215">
          <cell r="A215" t="str">
            <v>US13123X1028</v>
          </cell>
          <cell r="B215">
            <v>44053</v>
          </cell>
        </row>
        <row r="216">
          <cell r="A216" t="str">
            <v>US2692464017</v>
          </cell>
          <cell r="B216">
            <v>44106</v>
          </cell>
        </row>
        <row r="217">
          <cell r="A217" t="str">
            <v>US69338N2062</v>
          </cell>
          <cell r="B217">
            <v>44048</v>
          </cell>
        </row>
        <row r="218">
          <cell r="A218" t="str">
            <v>CA4035301080</v>
          </cell>
          <cell r="B218">
            <v>44069</v>
          </cell>
        </row>
        <row r="219">
          <cell r="A219" t="str">
            <v>FR0010918292</v>
          </cell>
          <cell r="B219">
            <v>43963</v>
          </cell>
        </row>
        <row r="220">
          <cell r="A220" t="str">
            <v>US16948W1009</v>
          </cell>
          <cell r="B220">
            <v>44076</v>
          </cell>
        </row>
        <row r="221">
          <cell r="A221" t="str">
            <v>US6290993004</v>
          </cell>
          <cell r="B221">
            <v>43838</v>
          </cell>
        </row>
        <row r="222">
          <cell r="A222" t="str">
            <v>CA3181471051</v>
          </cell>
          <cell r="B222">
            <v>43873</v>
          </cell>
        </row>
        <row r="223">
          <cell r="A223" t="str">
            <v>CA90348V1031</v>
          </cell>
          <cell r="B223">
            <v>44175</v>
          </cell>
        </row>
        <row r="224">
          <cell r="A224" t="str">
            <v>FR0004548873</v>
          </cell>
          <cell r="B224">
            <v>44004</v>
          </cell>
        </row>
        <row r="225">
          <cell r="A225" t="str">
            <v>AU000000UNV0</v>
          </cell>
          <cell r="B225">
            <v>44018</v>
          </cell>
        </row>
        <row r="226">
          <cell r="A226" t="str">
            <v>AU000000IFN8</v>
          </cell>
          <cell r="B226">
            <v>44141</v>
          </cell>
        </row>
        <row r="227">
          <cell r="A227" t="str">
            <v>US4883602074</v>
          </cell>
          <cell r="B227">
            <v>43997</v>
          </cell>
        </row>
        <row r="228">
          <cell r="A228" t="str">
            <v>AU000000AZM5</v>
          </cell>
          <cell r="B228">
            <v>43881</v>
          </cell>
        </row>
        <row r="229">
          <cell r="A229" t="str">
            <v>AU000000CFE0</v>
          </cell>
          <cell r="B229">
            <v>44119</v>
          </cell>
        </row>
        <row r="230">
          <cell r="A230" t="str">
            <v>US8935561006</v>
          </cell>
          <cell r="B230">
            <v>44104</v>
          </cell>
        </row>
        <row r="231">
          <cell r="A231" t="str">
            <v>US0917271076</v>
          </cell>
          <cell r="B231">
            <v>44139</v>
          </cell>
        </row>
        <row r="232">
          <cell r="A232" t="str">
            <v>CA75971J1057</v>
          </cell>
          <cell r="B232">
            <v>44063</v>
          </cell>
        </row>
        <row r="233">
          <cell r="A233" t="str">
            <v>ID1000117401</v>
          </cell>
          <cell r="B233">
            <v>43850</v>
          </cell>
        </row>
        <row r="234">
          <cell r="A234" t="str">
            <v>LV0000100402</v>
          </cell>
          <cell r="B234">
            <v>43860</v>
          </cell>
        </row>
        <row r="235">
          <cell r="A235" t="str">
            <v>AU000000SUM8</v>
          </cell>
          <cell r="B235">
            <v>43865</v>
          </cell>
        </row>
        <row r="236">
          <cell r="A236" t="str">
            <v>CNE100000WS1</v>
          </cell>
          <cell r="B236">
            <v>43886</v>
          </cell>
        </row>
        <row r="237">
          <cell r="A237" t="str">
            <v>CA2196361075</v>
          </cell>
          <cell r="B237">
            <v>43978</v>
          </cell>
        </row>
        <row r="238">
          <cell r="A238" t="str">
            <v>BMG1932V2045</v>
          </cell>
          <cell r="B238">
            <v>44117</v>
          </cell>
        </row>
        <row r="239">
          <cell r="A239" t="str">
            <v>AU000000DMG9</v>
          </cell>
          <cell r="B239">
            <v>44085</v>
          </cell>
        </row>
        <row r="240">
          <cell r="A240" t="str">
            <v>US40251W3097</v>
          </cell>
          <cell r="B240">
            <v>43859</v>
          </cell>
        </row>
        <row r="241">
          <cell r="A241" t="str">
            <v>GRS294003009</v>
          </cell>
          <cell r="B241">
            <v>44049</v>
          </cell>
        </row>
        <row r="242">
          <cell r="A242" t="str">
            <v>GB00B06VJ325</v>
          </cell>
          <cell r="B242">
            <v>44064</v>
          </cell>
        </row>
        <row r="243">
          <cell r="A243" t="str">
            <v>GB00B06K1665</v>
          </cell>
          <cell r="B243">
            <v>43840</v>
          </cell>
        </row>
        <row r="244">
          <cell r="A244" t="str">
            <v>AU000000HOG6</v>
          </cell>
          <cell r="B244">
            <v>43992</v>
          </cell>
        </row>
        <row r="245">
          <cell r="A245" t="str">
            <v>NL0009693779</v>
          </cell>
          <cell r="B245">
            <v>43903</v>
          </cell>
        </row>
        <row r="246">
          <cell r="A246" t="str">
            <v>CA05572T1030</v>
          </cell>
          <cell r="B246">
            <v>43873</v>
          </cell>
        </row>
        <row r="247">
          <cell r="A247" t="str">
            <v>AU000000AQG6</v>
          </cell>
          <cell r="B247">
            <v>44091</v>
          </cell>
        </row>
        <row r="248">
          <cell r="A248" t="str">
            <v>CA0106791084</v>
          </cell>
          <cell r="B248">
            <v>44091</v>
          </cell>
        </row>
        <row r="249">
          <cell r="A249" t="str">
            <v>US2479162081</v>
          </cell>
          <cell r="B249">
            <v>44098</v>
          </cell>
        </row>
        <row r="250">
          <cell r="A250" t="str">
            <v>DE000A1H6VM4</v>
          </cell>
          <cell r="B250">
            <v>44133</v>
          </cell>
        </row>
        <row r="251">
          <cell r="A251" t="str">
            <v>CA88103X1087</v>
          </cell>
          <cell r="B251">
            <v>43879</v>
          </cell>
        </row>
        <row r="252">
          <cell r="A252" t="str">
            <v>CA45568X1069</v>
          </cell>
          <cell r="B252">
            <v>43955</v>
          </cell>
        </row>
        <row r="253">
          <cell r="A253" t="str">
            <v>GB00B09MB366</v>
          </cell>
          <cell r="B253">
            <v>43885</v>
          </cell>
        </row>
        <row r="254">
          <cell r="A254" t="str">
            <v>HU0000089404</v>
          </cell>
          <cell r="B254">
            <v>44151</v>
          </cell>
        </row>
        <row r="255">
          <cell r="A255" t="str">
            <v>SG1U49933948</v>
          </cell>
          <cell r="B255">
            <v>44085</v>
          </cell>
        </row>
        <row r="256">
          <cell r="A256" t="str">
            <v>US16411Q1013</v>
          </cell>
          <cell r="B256">
            <v>43935</v>
          </cell>
        </row>
        <row r="257">
          <cell r="A257" t="str">
            <v>US2937921078</v>
          </cell>
          <cell r="B257">
            <v>43935</v>
          </cell>
        </row>
        <row r="258">
          <cell r="A258" t="str">
            <v>SG1W38939029</v>
          </cell>
          <cell r="B258">
            <v>44085</v>
          </cell>
        </row>
        <row r="259">
          <cell r="A259" t="str">
            <v>BMG5485F1692</v>
          </cell>
          <cell r="B259">
            <v>43977</v>
          </cell>
        </row>
        <row r="260">
          <cell r="A260" t="str">
            <v>CA64753V1067</v>
          </cell>
          <cell r="B260">
            <v>44183</v>
          </cell>
        </row>
        <row r="261">
          <cell r="A261" t="str">
            <v>NO0010605371</v>
          </cell>
          <cell r="B261">
            <v>44145</v>
          </cell>
        </row>
        <row r="262">
          <cell r="A262" t="str">
            <v>US2655041000</v>
          </cell>
          <cell r="B262">
            <v>44180</v>
          </cell>
        </row>
        <row r="263">
          <cell r="A263" t="str">
            <v>BMG7567C1064</v>
          </cell>
          <cell r="B263">
            <v>44172</v>
          </cell>
        </row>
        <row r="264">
          <cell r="A264" t="str">
            <v>CA4858471077</v>
          </cell>
          <cell r="B264">
            <v>43987</v>
          </cell>
        </row>
        <row r="265">
          <cell r="A265" t="str">
            <v>US0188051017</v>
          </cell>
          <cell r="B265">
            <v>43844</v>
          </cell>
        </row>
        <row r="266">
          <cell r="A266" t="str">
            <v>US87936R1068</v>
          </cell>
          <cell r="B266">
            <v>44155</v>
          </cell>
        </row>
        <row r="267">
          <cell r="A267" t="str">
            <v>US3994731079</v>
          </cell>
          <cell r="B267">
            <v>43993</v>
          </cell>
        </row>
        <row r="268">
          <cell r="A268" t="str">
            <v>SG1B09007736</v>
          </cell>
          <cell r="B268">
            <v>44092</v>
          </cell>
        </row>
        <row r="269">
          <cell r="A269" t="str">
            <v>SG1O34912152</v>
          </cell>
          <cell r="B269">
            <v>44085</v>
          </cell>
        </row>
        <row r="270">
          <cell r="A270" t="str">
            <v>CA64045C1068</v>
          </cell>
          <cell r="B270">
            <v>43873</v>
          </cell>
        </row>
        <row r="271">
          <cell r="A271" t="str">
            <v>BMG162581083</v>
          </cell>
          <cell r="B271">
            <v>43979</v>
          </cell>
        </row>
        <row r="272">
          <cell r="A272" t="str">
            <v>GB00B0DG3H29</v>
          </cell>
          <cell r="B272">
            <v>43903</v>
          </cell>
        </row>
        <row r="273">
          <cell r="A273" t="str">
            <v>DE000A1KREX3</v>
          </cell>
          <cell r="B273">
            <v>44013</v>
          </cell>
        </row>
        <row r="274">
          <cell r="A274" t="str">
            <v>DE000A1MMHE3</v>
          </cell>
          <cell r="B274">
            <v>43902</v>
          </cell>
        </row>
        <row r="275">
          <cell r="A275" t="str">
            <v>SG1W40939082</v>
          </cell>
          <cell r="B275">
            <v>44085</v>
          </cell>
        </row>
        <row r="276">
          <cell r="A276" t="str">
            <v>SG1I71883728</v>
          </cell>
          <cell r="B276">
            <v>44085</v>
          </cell>
        </row>
        <row r="277">
          <cell r="A277" t="str">
            <v>CA70706P1045</v>
          </cell>
          <cell r="B277">
            <v>43839</v>
          </cell>
        </row>
        <row r="278">
          <cell r="A278" t="str">
            <v>SG2D67974808</v>
          </cell>
          <cell r="B278">
            <v>44166</v>
          </cell>
        </row>
        <row r="279">
          <cell r="A279" t="str">
            <v>CA48213W1014</v>
          </cell>
          <cell r="B279">
            <v>44102</v>
          </cell>
        </row>
        <row r="280">
          <cell r="A280" t="str">
            <v>TH0551010R10</v>
          </cell>
          <cell r="B280">
            <v>44085</v>
          </cell>
        </row>
        <row r="281">
          <cell r="A281" t="str">
            <v>CA05874M1032</v>
          </cell>
          <cell r="B281">
            <v>43977</v>
          </cell>
        </row>
        <row r="282">
          <cell r="A282" t="str">
            <v>CA87974N1087</v>
          </cell>
          <cell r="B282">
            <v>44028</v>
          </cell>
        </row>
        <row r="283">
          <cell r="A283" t="str">
            <v>BMG836741048</v>
          </cell>
          <cell r="B283">
            <v>44082</v>
          </cell>
        </row>
        <row r="284">
          <cell r="A284" t="str">
            <v>BMG6845B1046</v>
          </cell>
          <cell r="B284">
            <v>44085</v>
          </cell>
        </row>
        <row r="285">
          <cell r="A285" t="str">
            <v>US6065011040</v>
          </cell>
          <cell r="B285">
            <v>44048</v>
          </cell>
        </row>
        <row r="286">
          <cell r="A286" t="str">
            <v>US9135431040</v>
          </cell>
          <cell r="B286">
            <v>43962</v>
          </cell>
        </row>
        <row r="287">
          <cell r="A287" t="str">
            <v>CA74022D3085</v>
          </cell>
          <cell r="B287">
            <v>44147</v>
          </cell>
        </row>
        <row r="288">
          <cell r="A288" t="str">
            <v>US1407811058</v>
          </cell>
          <cell r="B288">
            <v>43837</v>
          </cell>
        </row>
        <row r="289">
          <cell r="A289" t="str">
            <v>CA01434T1003</v>
          </cell>
          <cell r="B289">
            <v>43986</v>
          </cell>
        </row>
        <row r="290">
          <cell r="A290" t="str">
            <v>US34984V1008</v>
          </cell>
          <cell r="B290">
            <v>44144</v>
          </cell>
        </row>
        <row r="291">
          <cell r="A291" t="str">
            <v>ID1000105208</v>
          </cell>
          <cell r="B291">
            <v>43927</v>
          </cell>
        </row>
        <row r="292">
          <cell r="A292" t="str">
            <v>AU000000PGI1</v>
          </cell>
          <cell r="B292">
            <v>44146</v>
          </cell>
        </row>
        <row r="293">
          <cell r="A293" t="str">
            <v>CA57776G1063</v>
          </cell>
          <cell r="B293">
            <v>44050</v>
          </cell>
        </row>
        <row r="294">
          <cell r="A294" t="str">
            <v>IM00B1XH2B90</v>
          </cell>
          <cell r="B294">
            <v>43970</v>
          </cell>
        </row>
        <row r="295">
          <cell r="A295" t="str">
            <v>CH0015251710</v>
          </cell>
          <cell r="B295">
            <v>44012</v>
          </cell>
        </row>
        <row r="296">
          <cell r="A296" t="str">
            <v>IL0011017329</v>
          </cell>
          <cell r="B296">
            <v>43948</v>
          </cell>
        </row>
        <row r="297">
          <cell r="A297" t="str">
            <v>DE000LTT0243</v>
          </cell>
          <cell r="B297">
            <v>44062</v>
          </cell>
        </row>
        <row r="298">
          <cell r="A298" t="str">
            <v>CA09784Y1088</v>
          </cell>
          <cell r="B298">
            <v>44057</v>
          </cell>
        </row>
        <row r="299">
          <cell r="A299" t="str">
            <v>FR0004037125</v>
          </cell>
          <cell r="B299">
            <v>44025</v>
          </cell>
        </row>
        <row r="300">
          <cell r="A300" t="str">
            <v>CA9004351081</v>
          </cell>
          <cell r="B300">
            <v>44127</v>
          </cell>
        </row>
        <row r="301">
          <cell r="A301" t="str">
            <v>SG1N85910015</v>
          </cell>
          <cell r="B301">
            <v>44085</v>
          </cell>
        </row>
        <row r="302">
          <cell r="A302" t="str">
            <v>GRS142003003</v>
          </cell>
          <cell r="B302">
            <v>43857</v>
          </cell>
        </row>
        <row r="303">
          <cell r="A303" t="str">
            <v>KYG211001212</v>
          </cell>
          <cell r="B303">
            <v>44085</v>
          </cell>
        </row>
        <row r="304">
          <cell r="A304" t="str">
            <v>SG2E77981776</v>
          </cell>
          <cell r="B304">
            <v>44085</v>
          </cell>
        </row>
        <row r="305">
          <cell r="A305" t="str">
            <v>BMG2156K1484</v>
          </cell>
          <cell r="B305">
            <v>44085</v>
          </cell>
        </row>
        <row r="306">
          <cell r="A306" t="str">
            <v>SG2F20985956</v>
          </cell>
          <cell r="B306">
            <v>44085</v>
          </cell>
        </row>
        <row r="307">
          <cell r="A307" t="str">
            <v>US00448Q2012</v>
          </cell>
          <cell r="B307">
            <v>43858</v>
          </cell>
        </row>
        <row r="308">
          <cell r="A308" t="str">
            <v>BMG2007W1010</v>
          </cell>
          <cell r="B308">
            <v>44117</v>
          </cell>
        </row>
        <row r="309">
          <cell r="A309" t="str">
            <v>US98426T1060</v>
          </cell>
          <cell r="B309">
            <v>43836</v>
          </cell>
        </row>
        <row r="310">
          <cell r="A310" t="str">
            <v>JE00B29LFF73</v>
          </cell>
          <cell r="B310">
            <v>43868</v>
          </cell>
        </row>
        <row r="311">
          <cell r="A311" t="str">
            <v>PLALIOR00045</v>
          </cell>
          <cell r="B311">
            <v>43962</v>
          </cell>
        </row>
        <row r="312">
          <cell r="A312" t="str">
            <v>CA4442181018</v>
          </cell>
          <cell r="B312">
            <v>43895</v>
          </cell>
        </row>
        <row r="313">
          <cell r="A313" t="str">
            <v>TH0400010R10</v>
          </cell>
          <cell r="B313">
            <v>44022</v>
          </cell>
        </row>
        <row r="314">
          <cell r="A314" t="str">
            <v>BE0003763779</v>
          </cell>
          <cell r="B314">
            <v>43836</v>
          </cell>
        </row>
        <row r="315">
          <cell r="A315" t="str">
            <v>US68620A1043</v>
          </cell>
          <cell r="B315">
            <v>44062</v>
          </cell>
        </row>
        <row r="316">
          <cell r="A316" t="str">
            <v>US71361F1003</v>
          </cell>
          <cell r="B316">
            <v>44186</v>
          </cell>
        </row>
        <row r="317">
          <cell r="A317" t="str">
            <v>VGG6844A1158</v>
          </cell>
          <cell r="B317">
            <v>44106</v>
          </cell>
        </row>
        <row r="318">
          <cell r="A318" t="str">
            <v>ZAE000173951</v>
          </cell>
          <cell r="B318">
            <v>43881</v>
          </cell>
        </row>
        <row r="319">
          <cell r="A319" t="str">
            <v>US8257242060</v>
          </cell>
          <cell r="B319">
            <v>43882</v>
          </cell>
        </row>
        <row r="320">
          <cell r="A320" t="str">
            <v>US5249011058</v>
          </cell>
          <cell r="B320">
            <v>44043</v>
          </cell>
        </row>
        <row r="321">
          <cell r="A321" t="str">
            <v>CA05570P1036</v>
          </cell>
          <cell r="B321">
            <v>44148</v>
          </cell>
        </row>
        <row r="322">
          <cell r="A322" t="str">
            <v>US8782371061</v>
          </cell>
          <cell r="B322">
            <v>44012</v>
          </cell>
        </row>
        <row r="323">
          <cell r="A323" t="str">
            <v>TH0108010R19</v>
          </cell>
          <cell r="B323">
            <v>43910</v>
          </cell>
        </row>
        <row r="324">
          <cell r="A324" t="str">
            <v>CA8946471064</v>
          </cell>
          <cell r="B324">
            <v>44053</v>
          </cell>
        </row>
        <row r="325">
          <cell r="A325" t="str">
            <v>US74165N1054</v>
          </cell>
          <cell r="B325">
            <v>43893</v>
          </cell>
        </row>
        <row r="326">
          <cell r="A326" t="str">
            <v>US24664T1034</v>
          </cell>
          <cell r="B326">
            <v>43935</v>
          </cell>
        </row>
        <row r="327">
          <cell r="A327" t="str">
            <v>US0038301067</v>
          </cell>
          <cell r="B327">
            <v>44123</v>
          </cell>
        </row>
        <row r="328">
          <cell r="A328" t="str">
            <v>TH0436010R14</v>
          </cell>
          <cell r="B328">
            <v>44025</v>
          </cell>
        </row>
        <row r="329">
          <cell r="A329" t="str">
            <v>US14309L1026</v>
          </cell>
          <cell r="B329">
            <v>43851</v>
          </cell>
        </row>
        <row r="330">
          <cell r="A330" t="str">
            <v>JP3802600001</v>
          </cell>
          <cell r="B330">
            <v>44145</v>
          </cell>
        </row>
        <row r="331">
          <cell r="A331" t="str">
            <v>CA76926M1023</v>
          </cell>
          <cell r="B331">
            <v>44060</v>
          </cell>
        </row>
        <row r="332">
          <cell r="A332" t="str">
            <v>US0535881090</v>
          </cell>
          <cell r="B332">
            <v>43881</v>
          </cell>
        </row>
        <row r="333">
          <cell r="A333" t="str">
            <v>CA30069C2076</v>
          </cell>
          <cell r="B333">
            <v>44083</v>
          </cell>
        </row>
        <row r="334">
          <cell r="A334" t="str">
            <v>JP3435350008</v>
          </cell>
          <cell r="B334">
            <v>44075</v>
          </cell>
        </row>
        <row r="335">
          <cell r="A335" t="str">
            <v>BMG2111R1705</v>
          </cell>
          <cell r="B335">
            <v>44085</v>
          </cell>
        </row>
        <row r="336">
          <cell r="A336" t="str">
            <v>CA19654L1022</v>
          </cell>
          <cell r="B336">
            <v>44064</v>
          </cell>
        </row>
        <row r="337">
          <cell r="A337" t="str">
            <v>US6515111077</v>
          </cell>
          <cell r="B337">
            <v>43916</v>
          </cell>
        </row>
        <row r="338">
          <cell r="A338" t="str">
            <v>SG1Q49922319</v>
          </cell>
          <cell r="B338">
            <v>44085</v>
          </cell>
        </row>
        <row r="339">
          <cell r="A339" t="str">
            <v>US85207U1051</v>
          </cell>
          <cell r="B339">
            <v>43922</v>
          </cell>
        </row>
        <row r="340">
          <cell r="A340" t="str">
            <v>SG2D65002396</v>
          </cell>
          <cell r="B340">
            <v>44085</v>
          </cell>
        </row>
        <row r="341">
          <cell r="A341" t="str">
            <v>KYG532261099</v>
          </cell>
          <cell r="B341">
            <v>44085</v>
          </cell>
        </row>
        <row r="342">
          <cell r="A342" t="str">
            <v>US20600T1088</v>
          </cell>
          <cell r="B342">
            <v>43978</v>
          </cell>
        </row>
        <row r="343">
          <cell r="A343" t="str">
            <v>CA7182572072</v>
          </cell>
          <cell r="B343">
            <v>44085</v>
          </cell>
        </row>
        <row r="344">
          <cell r="A344" t="str">
            <v>CA8520661098</v>
          </cell>
          <cell r="B344">
            <v>43978</v>
          </cell>
        </row>
        <row r="345">
          <cell r="A345" t="str">
            <v>US7265031051</v>
          </cell>
          <cell r="B345">
            <v>43935</v>
          </cell>
        </row>
        <row r="346">
          <cell r="A346" t="str">
            <v>CA92346G1046</v>
          </cell>
          <cell r="B346">
            <v>44085</v>
          </cell>
        </row>
        <row r="347">
          <cell r="A347" t="str">
            <v>DE000A1X3X66</v>
          </cell>
          <cell r="B347">
            <v>44013</v>
          </cell>
        </row>
        <row r="348">
          <cell r="A348" t="str">
            <v>KYG2160B1005</v>
          </cell>
          <cell r="B348">
            <v>44085</v>
          </cell>
        </row>
        <row r="349">
          <cell r="A349" t="str">
            <v>US88706P2056</v>
          </cell>
          <cell r="B349">
            <v>44116</v>
          </cell>
        </row>
        <row r="350">
          <cell r="A350" t="str">
            <v>US82935V1098</v>
          </cell>
          <cell r="B350">
            <v>44019</v>
          </cell>
        </row>
        <row r="351">
          <cell r="A351" t="str">
            <v>US6742151086</v>
          </cell>
          <cell r="B351">
            <v>44155</v>
          </cell>
        </row>
        <row r="352">
          <cell r="A352" t="str">
            <v>CA04341Y1051</v>
          </cell>
          <cell r="B352">
            <v>43957</v>
          </cell>
        </row>
        <row r="353">
          <cell r="A353" t="str">
            <v>US92912L1070</v>
          </cell>
          <cell r="B353">
            <v>44057</v>
          </cell>
        </row>
        <row r="354">
          <cell r="A354" t="str">
            <v>US9675901006</v>
          </cell>
          <cell r="B354">
            <v>44141</v>
          </cell>
        </row>
        <row r="355">
          <cell r="A355" t="str">
            <v>US26885B1008</v>
          </cell>
          <cell r="B355">
            <v>43935</v>
          </cell>
        </row>
        <row r="356">
          <cell r="A356" t="str">
            <v>US1314761032</v>
          </cell>
          <cell r="B356">
            <v>43935</v>
          </cell>
        </row>
        <row r="357">
          <cell r="A357" t="str">
            <v>CA1991711096</v>
          </cell>
          <cell r="B357">
            <v>43990</v>
          </cell>
        </row>
        <row r="358">
          <cell r="A358" t="str">
            <v>FR0011592104</v>
          </cell>
          <cell r="B358">
            <v>44027</v>
          </cell>
        </row>
        <row r="359">
          <cell r="A359" t="str">
            <v>US30281V1089</v>
          </cell>
          <cell r="B359">
            <v>43836</v>
          </cell>
        </row>
        <row r="360">
          <cell r="A360" t="str">
            <v>US31680Q1040</v>
          </cell>
          <cell r="B360">
            <v>44091</v>
          </cell>
        </row>
        <row r="361">
          <cell r="A361" t="str">
            <v>DE000A1YDEE4</v>
          </cell>
          <cell r="B361">
            <v>44046</v>
          </cell>
        </row>
        <row r="362">
          <cell r="A362" t="str">
            <v>IT0000070786</v>
          </cell>
          <cell r="B362">
            <v>43880</v>
          </cell>
        </row>
        <row r="363">
          <cell r="A363" t="str">
            <v>SE0000789711</v>
          </cell>
          <cell r="B363">
            <v>44176</v>
          </cell>
        </row>
        <row r="364">
          <cell r="A364" t="str">
            <v>FR0010458729</v>
          </cell>
          <cell r="B364">
            <v>43864</v>
          </cell>
        </row>
        <row r="365">
          <cell r="A365" t="str">
            <v>US4283371098</v>
          </cell>
          <cell r="B365">
            <v>44130</v>
          </cell>
        </row>
        <row r="366">
          <cell r="A366" t="str">
            <v>US1266331065</v>
          </cell>
          <cell r="B366">
            <v>43935</v>
          </cell>
        </row>
        <row r="367">
          <cell r="A367" t="str">
            <v>US0909311062</v>
          </cell>
          <cell r="B367">
            <v>44167</v>
          </cell>
        </row>
        <row r="368">
          <cell r="A368" t="str">
            <v>BMG9108L1081</v>
          </cell>
          <cell r="B368">
            <v>44012</v>
          </cell>
        </row>
        <row r="369">
          <cell r="A369" t="str">
            <v>ES0140441017</v>
          </cell>
          <cell r="B369">
            <v>44048</v>
          </cell>
        </row>
        <row r="370">
          <cell r="A370" t="str">
            <v>US46122T1025</v>
          </cell>
          <cell r="B370">
            <v>43868</v>
          </cell>
        </row>
        <row r="371">
          <cell r="A371" t="str">
            <v>US0097281069</v>
          </cell>
          <cell r="B371">
            <v>44109</v>
          </cell>
        </row>
        <row r="372">
          <cell r="A372" t="str">
            <v>GB00B4QMVR10</v>
          </cell>
          <cell r="B372">
            <v>43901</v>
          </cell>
        </row>
        <row r="373">
          <cell r="A373" t="str">
            <v>US00163U1060</v>
          </cell>
          <cell r="B373">
            <v>44151</v>
          </cell>
        </row>
        <row r="374">
          <cell r="A374" t="str">
            <v>US60877T1007</v>
          </cell>
          <cell r="B374">
            <v>44105</v>
          </cell>
        </row>
        <row r="375">
          <cell r="A375" t="str">
            <v>US5846881051</v>
          </cell>
          <cell r="B375">
            <v>43840</v>
          </cell>
        </row>
        <row r="376">
          <cell r="A376" t="str">
            <v>CA1295841086</v>
          </cell>
          <cell r="B376">
            <v>44193</v>
          </cell>
        </row>
        <row r="377">
          <cell r="A377" t="str">
            <v>US1416331072</v>
          </cell>
          <cell r="B377">
            <v>43880</v>
          </cell>
        </row>
        <row r="378">
          <cell r="A378" t="str">
            <v>BMG8571C2239</v>
          </cell>
          <cell r="B378">
            <v>43957</v>
          </cell>
        </row>
        <row r="379">
          <cell r="A379" t="str">
            <v>GB00BFG3KF26</v>
          </cell>
          <cell r="B379">
            <v>44068</v>
          </cell>
        </row>
        <row r="380">
          <cell r="A380" t="str">
            <v>IT0004991490</v>
          </cell>
          <cell r="B380">
            <v>44089</v>
          </cell>
        </row>
        <row r="381">
          <cell r="A381" t="str">
            <v>US62913M1071</v>
          </cell>
          <cell r="B381">
            <v>43935</v>
          </cell>
        </row>
        <row r="382">
          <cell r="A382" t="str">
            <v>US37951D1028</v>
          </cell>
          <cell r="B382">
            <v>43937</v>
          </cell>
        </row>
        <row r="383">
          <cell r="A383" t="str">
            <v>KYG4678A1031</v>
          </cell>
          <cell r="B383">
            <v>44077</v>
          </cell>
        </row>
        <row r="384">
          <cell r="A384" t="str">
            <v>AU000000VAH4</v>
          </cell>
          <cell r="B384">
            <v>44152</v>
          </cell>
        </row>
        <row r="385">
          <cell r="A385" t="str">
            <v>AU000000GID7</v>
          </cell>
          <cell r="B385">
            <v>44035</v>
          </cell>
        </row>
        <row r="386">
          <cell r="A386" t="str">
            <v>US55279L1017</v>
          </cell>
          <cell r="B386">
            <v>44025</v>
          </cell>
        </row>
        <row r="387">
          <cell r="A387" t="str">
            <v>US36191G1076</v>
          </cell>
          <cell r="B387">
            <v>44141</v>
          </cell>
        </row>
        <row r="388">
          <cell r="A388" t="str">
            <v>KYG461091079</v>
          </cell>
          <cell r="B388">
            <v>43913</v>
          </cell>
        </row>
        <row r="389">
          <cell r="A389" t="str">
            <v>US34630A1043</v>
          </cell>
          <cell r="B389">
            <v>44102</v>
          </cell>
        </row>
        <row r="390">
          <cell r="A390" t="str">
            <v>CA3004103055</v>
          </cell>
          <cell r="B390">
            <v>44085</v>
          </cell>
        </row>
        <row r="391">
          <cell r="A391" t="str">
            <v>US44915H1041</v>
          </cell>
          <cell r="B391">
            <v>44001</v>
          </cell>
        </row>
        <row r="392">
          <cell r="A392" t="str">
            <v>AU000000BLT8</v>
          </cell>
          <cell r="B392">
            <v>43938</v>
          </cell>
        </row>
        <row r="393">
          <cell r="A393" t="str">
            <v>FR0010949404</v>
          </cell>
          <cell r="B393">
            <v>44049</v>
          </cell>
        </row>
        <row r="394">
          <cell r="A394" t="str">
            <v>US44183U1007</v>
          </cell>
          <cell r="B394">
            <v>44043</v>
          </cell>
        </row>
        <row r="395">
          <cell r="A395" t="str">
            <v>CA49427Y5039</v>
          </cell>
          <cell r="B395">
            <v>44102</v>
          </cell>
        </row>
        <row r="396">
          <cell r="A396" t="str">
            <v>GB0004065016</v>
          </cell>
          <cell r="B396">
            <v>44077</v>
          </cell>
        </row>
        <row r="397">
          <cell r="A397" t="str">
            <v>CA00258G1037</v>
          </cell>
          <cell r="B397">
            <v>44085</v>
          </cell>
        </row>
        <row r="398">
          <cell r="A398" t="str">
            <v>US0605721127</v>
          </cell>
          <cell r="B398">
            <v>44151</v>
          </cell>
        </row>
        <row r="399">
          <cell r="A399" t="str">
            <v>ES0133443004</v>
          </cell>
          <cell r="B399">
            <v>44085</v>
          </cell>
        </row>
        <row r="400">
          <cell r="A400" t="str">
            <v>GB00BKX5CN86</v>
          </cell>
          <cell r="B400">
            <v>43868</v>
          </cell>
        </row>
        <row r="401">
          <cell r="A401" t="str">
            <v>CA2119063006</v>
          </cell>
          <cell r="B401">
            <v>43902</v>
          </cell>
        </row>
        <row r="402">
          <cell r="A402" t="str">
            <v>FR0011800218</v>
          </cell>
          <cell r="B402">
            <v>44090</v>
          </cell>
        </row>
        <row r="403">
          <cell r="A403" t="str">
            <v>US92927K1025</v>
          </cell>
          <cell r="B403">
            <v>43980</v>
          </cell>
        </row>
        <row r="404">
          <cell r="A404" t="str">
            <v>GB00B7FC0762</v>
          </cell>
          <cell r="B404">
            <v>43949</v>
          </cell>
        </row>
        <row r="405">
          <cell r="A405" t="str">
            <v>CH0242606942</v>
          </cell>
          <cell r="B405">
            <v>43886</v>
          </cell>
        </row>
        <row r="406">
          <cell r="A406" t="str">
            <v>DK0060048148</v>
          </cell>
          <cell r="B406">
            <v>43886</v>
          </cell>
        </row>
        <row r="407">
          <cell r="A407" t="str">
            <v>BMG8979V1046</v>
          </cell>
          <cell r="B407">
            <v>44085</v>
          </cell>
        </row>
        <row r="408">
          <cell r="A408" t="str">
            <v>GB00BKX59Y86</v>
          </cell>
          <cell r="B408">
            <v>43916</v>
          </cell>
        </row>
        <row r="409">
          <cell r="A409" t="str">
            <v>CA39119X1033</v>
          </cell>
          <cell r="B409">
            <v>44085</v>
          </cell>
        </row>
        <row r="410">
          <cell r="A410" t="str">
            <v>US60739U2042</v>
          </cell>
          <cell r="B410">
            <v>44166</v>
          </cell>
        </row>
        <row r="411">
          <cell r="A411" t="str">
            <v>IE00BLNN3691</v>
          </cell>
          <cell r="B411">
            <v>43843</v>
          </cell>
        </row>
        <row r="412">
          <cell r="A412" t="str">
            <v>KYG2161R1469</v>
          </cell>
          <cell r="B412">
            <v>44085</v>
          </cell>
        </row>
        <row r="413">
          <cell r="A413" t="str">
            <v>CA83578Q2099</v>
          </cell>
          <cell r="B413">
            <v>44012</v>
          </cell>
        </row>
        <row r="414">
          <cell r="A414" t="str">
            <v>IM00B1G29327</v>
          </cell>
          <cell r="B414">
            <v>44048</v>
          </cell>
        </row>
        <row r="415">
          <cell r="A415" t="str">
            <v>GB00B3QXB771</v>
          </cell>
          <cell r="B415">
            <v>44012</v>
          </cell>
        </row>
        <row r="416">
          <cell r="A416" t="str">
            <v>CA7803571099</v>
          </cell>
          <cell r="B416">
            <v>44000</v>
          </cell>
        </row>
        <row r="417">
          <cell r="A417" t="str">
            <v>US29273V1008</v>
          </cell>
          <cell r="B417">
            <v>43935</v>
          </cell>
        </row>
        <row r="418">
          <cell r="A418" t="str">
            <v>CA74162C2013</v>
          </cell>
          <cell r="B418">
            <v>44085</v>
          </cell>
        </row>
        <row r="419">
          <cell r="A419" t="str">
            <v>DE000A0L1H32</v>
          </cell>
          <cell r="B419">
            <v>44095</v>
          </cell>
        </row>
        <row r="420">
          <cell r="A420" t="str">
            <v>IL0010941198</v>
          </cell>
          <cell r="B420">
            <v>44085</v>
          </cell>
        </row>
        <row r="421">
          <cell r="A421" t="str">
            <v>CA38866T1093</v>
          </cell>
          <cell r="B421">
            <v>43853</v>
          </cell>
        </row>
        <row r="422">
          <cell r="A422" t="str">
            <v>US85858C1071</v>
          </cell>
          <cell r="B422">
            <v>43993</v>
          </cell>
        </row>
        <row r="423">
          <cell r="A423" t="str">
            <v>AU000000CTX1</v>
          </cell>
          <cell r="B423">
            <v>43972</v>
          </cell>
        </row>
        <row r="424">
          <cell r="A424" t="str">
            <v>BMG8540A1678</v>
          </cell>
          <cell r="B424">
            <v>44117</v>
          </cell>
        </row>
        <row r="425">
          <cell r="A425" t="str">
            <v>DE000A11QW50</v>
          </cell>
          <cell r="B425">
            <v>44175</v>
          </cell>
        </row>
        <row r="426">
          <cell r="A426" t="str">
            <v>GB00BM7S7K96</v>
          </cell>
          <cell r="B426">
            <v>44165</v>
          </cell>
        </row>
        <row r="427">
          <cell r="A427" t="str">
            <v>GB00B01YQ796</v>
          </cell>
          <cell r="B427">
            <v>44048</v>
          </cell>
        </row>
        <row r="428">
          <cell r="A428" t="str">
            <v>US48138L1070</v>
          </cell>
          <cell r="B428">
            <v>43839</v>
          </cell>
        </row>
        <row r="429">
          <cell r="A429" t="str">
            <v>DE000A12UKK6</v>
          </cell>
          <cell r="B429">
            <v>44134</v>
          </cell>
        </row>
        <row r="430">
          <cell r="A430" t="str">
            <v>US92854Q1067</v>
          </cell>
          <cell r="B430">
            <v>44111</v>
          </cell>
        </row>
        <row r="431">
          <cell r="A431" t="str">
            <v>CA0370251039</v>
          </cell>
          <cell r="B431">
            <v>44165</v>
          </cell>
        </row>
        <row r="432">
          <cell r="A432" t="str">
            <v>CA0082872031</v>
          </cell>
          <cell r="B432">
            <v>44085</v>
          </cell>
        </row>
        <row r="433">
          <cell r="A433" t="str">
            <v>IL0011334385</v>
          </cell>
          <cell r="B433">
            <v>43900</v>
          </cell>
        </row>
        <row r="434">
          <cell r="A434" t="str">
            <v>US8871332057</v>
          </cell>
          <cell r="B434">
            <v>44014</v>
          </cell>
        </row>
        <row r="435">
          <cell r="A435" t="str">
            <v>KYG7415M1087</v>
          </cell>
          <cell r="B435">
            <v>43840</v>
          </cell>
        </row>
        <row r="436">
          <cell r="A436" t="str">
            <v>BMG6260K1348</v>
          </cell>
          <cell r="B436">
            <v>43937</v>
          </cell>
        </row>
        <row r="437">
          <cell r="A437" t="str">
            <v>CA5777572069</v>
          </cell>
          <cell r="B437">
            <v>44085</v>
          </cell>
        </row>
        <row r="438">
          <cell r="A438" t="str">
            <v>AU000000MIG8</v>
          </cell>
          <cell r="B438">
            <v>43865</v>
          </cell>
        </row>
        <row r="439">
          <cell r="A439" t="str">
            <v>US98919V1052</v>
          </cell>
          <cell r="B439">
            <v>43896</v>
          </cell>
        </row>
        <row r="440">
          <cell r="A440" t="str">
            <v>US7370101088</v>
          </cell>
          <cell r="B440">
            <v>44015</v>
          </cell>
        </row>
        <row r="441">
          <cell r="A441" t="str">
            <v>US6821631008</v>
          </cell>
          <cell r="B441">
            <v>44116</v>
          </cell>
        </row>
        <row r="442">
          <cell r="A442" t="str">
            <v>US5168061068</v>
          </cell>
          <cell r="B442">
            <v>43984</v>
          </cell>
        </row>
        <row r="443">
          <cell r="A443" t="str">
            <v>US0794811077</v>
          </cell>
          <cell r="B443">
            <v>43868</v>
          </cell>
        </row>
        <row r="444">
          <cell r="A444" t="str">
            <v>US2123261024</v>
          </cell>
          <cell r="B444">
            <v>43866</v>
          </cell>
        </row>
        <row r="445">
          <cell r="A445" t="str">
            <v>KYG2159V1418</v>
          </cell>
          <cell r="B445">
            <v>43850</v>
          </cell>
        </row>
        <row r="446">
          <cell r="A446" t="str">
            <v>US6757463095</v>
          </cell>
          <cell r="B446">
            <v>44056</v>
          </cell>
        </row>
        <row r="447">
          <cell r="A447" t="str">
            <v>CA28251Y1025</v>
          </cell>
          <cell r="B447">
            <v>44085</v>
          </cell>
        </row>
        <row r="448">
          <cell r="A448" t="str">
            <v>CH0267291224</v>
          </cell>
          <cell r="B448">
            <v>44132</v>
          </cell>
        </row>
        <row r="449">
          <cell r="A449" t="str">
            <v>TH0918010R11</v>
          </cell>
          <cell r="B449">
            <v>44062</v>
          </cell>
        </row>
        <row r="450">
          <cell r="A450" t="str">
            <v>CA76090H1038</v>
          </cell>
          <cell r="B450">
            <v>43935</v>
          </cell>
        </row>
        <row r="451">
          <cell r="A451" t="str">
            <v>AU000000SPB1</v>
          </cell>
          <cell r="B451">
            <v>43878</v>
          </cell>
        </row>
        <row r="452">
          <cell r="A452" t="str">
            <v>US81362J1007</v>
          </cell>
          <cell r="B452">
            <v>43852</v>
          </cell>
        </row>
        <row r="453">
          <cell r="A453" t="str">
            <v>NL0011031208</v>
          </cell>
          <cell r="B453">
            <v>44151</v>
          </cell>
        </row>
        <row r="454">
          <cell r="A454" t="str">
            <v>CA05156X1087</v>
          </cell>
          <cell r="B454">
            <v>43959</v>
          </cell>
        </row>
        <row r="455">
          <cell r="A455" t="str">
            <v>US40449J1034</v>
          </cell>
          <cell r="B455">
            <v>43909</v>
          </cell>
        </row>
        <row r="456">
          <cell r="A456" t="str">
            <v>US7612991064</v>
          </cell>
          <cell r="B456">
            <v>44155</v>
          </cell>
        </row>
        <row r="457">
          <cell r="A457" t="str">
            <v>GB00B3Y2J508</v>
          </cell>
          <cell r="B457">
            <v>43839</v>
          </cell>
        </row>
        <row r="458">
          <cell r="A458" t="str">
            <v>US7960432067</v>
          </cell>
          <cell r="B458">
            <v>43942</v>
          </cell>
        </row>
        <row r="459">
          <cell r="A459" t="str">
            <v>SG1AI2000007</v>
          </cell>
          <cell r="B459">
            <v>44085</v>
          </cell>
        </row>
        <row r="460">
          <cell r="A460" t="str">
            <v>GB00BWGCH354</v>
          </cell>
          <cell r="B460">
            <v>44067</v>
          </cell>
        </row>
        <row r="461">
          <cell r="A461" t="str">
            <v>KYG3701A1067</v>
          </cell>
          <cell r="B461">
            <v>43846</v>
          </cell>
        </row>
        <row r="462">
          <cell r="A462" t="str">
            <v>CNE1000002B4</v>
          </cell>
          <cell r="B462">
            <v>43938</v>
          </cell>
        </row>
        <row r="463">
          <cell r="A463" t="str">
            <v>US7170711045</v>
          </cell>
          <cell r="B463">
            <v>44105</v>
          </cell>
        </row>
        <row r="464">
          <cell r="A464" t="str">
            <v>HK1828040670</v>
          </cell>
          <cell r="B464">
            <v>43839</v>
          </cell>
        </row>
        <row r="465">
          <cell r="A465" t="str">
            <v>IT0005108763</v>
          </cell>
          <cell r="B465">
            <v>44085</v>
          </cell>
        </row>
        <row r="466">
          <cell r="A466" t="str">
            <v>CA38742A1003</v>
          </cell>
          <cell r="B466">
            <v>43900</v>
          </cell>
        </row>
        <row r="467">
          <cell r="A467" t="str">
            <v>US56854Q1013</v>
          </cell>
          <cell r="B467">
            <v>44097</v>
          </cell>
        </row>
        <row r="468">
          <cell r="A468" t="str">
            <v>IE00BY9D5467</v>
          </cell>
          <cell r="B468">
            <v>43959</v>
          </cell>
        </row>
        <row r="469">
          <cell r="A469" t="str">
            <v>US00507W1071</v>
          </cell>
          <cell r="B469">
            <v>44054</v>
          </cell>
        </row>
        <row r="470">
          <cell r="A470" t="str">
            <v>SG1BC5000005</v>
          </cell>
          <cell r="B470">
            <v>44063</v>
          </cell>
        </row>
        <row r="471">
          <cell r="A471" t="str">
            <v>CA21146A1084</v>
          </cell>
          <cell r="B471">
            <v>43899</v>
          </cell>
        </row>
        <row r="472">
          <cell r="A472" t="str">
            <v>US7171431015</v>
          </cell>
          <cell r="B472">
            <v>44081</v>
          </cell>
        </row>
        <row r="473">
          <cell r="A473" t="str">
            <v>JP3785000005</v>
          </cell>
          <cell r="B473">
            <v>44000</v>
          </cell>
        </row>
        <row r="474">
          <cell r="A474" t="str">
            <v>GB00BYZFZ918</v>
          </cell>
          <cell r="B474">
            <v>43892</v>
          </cell>
        </row>
        <row r="475">
          <cell r="A475" t="str">
            <v>CA91731X1024</v>
          </cell>
          <cell r="B475">
            <v>44120</v>
          </cell>
        </row>
        <row r="476">
          <cell r="A476" t="str">
            <v>US62913F5089</v>
          </cell>
          <cell r="B476">
            <v>43843</v>
          </cell>
        </row>
        <row r="477">
          <cell r="A477" t="str">
            <v>CA17878Y1088</v>
          </cell>
          <cell r="B477">
            <v>44154</v>
          </cell>
        </row>
        <row r="478">
          <cell r="A478" t="str">
            <v>CA74624B2057</v>
          </cell>
          <cell r="B478">
            <v>44155</v>
          </cell>
        </row>
        <row r="479">
          <cell r="A479" t="str">
            <v>US92339V1008</v>
          </cell>
          <cell r="B479">
            <v>44183</v>
          </cell>
        </row>
        <row r="480">
          <cell r="A480" t="str">
            <v>KYG2116P1129</v>
          </cell>
          <cell r="B480">
            <v>43972</v>
          </cell>
        </row>
        <row r="481">
          <cell r="A481" t="str">
            <v>SG1BF6000007</v>
          </cell>
          <cell r="B481">
            <v>44085</v>
          </cell>
        </row>
        <row r="482">
          <cell r="A482" t="str">
            <v>TH0400010Z10</v>
          </cell>
          <cell r="B482">
            <v>44054</v>
          </cell>
        </row>
        <row r="483">
          <cell r="A483" t="str">
            <v>SG1BI1000006</v>
          </cell>
          <cell r="B483">
            <v>44085</v>
          </cell>
        </row>
        <row r="484">
          <cell r="A484" t="str">
            <v>CA69889L1040</v>
          </cell>
          <cell r="B484">
            <v>43958</v>
          </cell>
        </row>
        <row r="485">
          <cell r="A485" t="str">
            <v>CA00165J1093</v>
          </cell>
          <cell r="B485">
            <v>43843</v>
          </cell>
        </row>
        <row r="486">
          <cell r="A486" t="str">
            <v>NL0011327523</v>
          </cell>
          <cell r="B486">
            <v>44147</v>
          </cell>
        </row>
        <row r="487">
          <cell r="A487" t="str">
            <v>BMG2126P1023</v>
          </cell>
          <cell r="B487">
            <v>44071</v>
          </cell>
        </row>
        <row r="488">
          <cell r="A488" t="str">
            <v>FR0012938884</v>
          </cell>
          <cell r="B488">
            <v>44158</v>
          </cell>
        </row>
        <row r="489">
          <cell r="A489" t="str">
            <v>US87960W1045</v>
          </cell>
          <cell r="B489">
            <v>43979</v>
          </cell>
        </row>
        <row r="490">
          <cell r="A490" t="str">
            <v>CA23286A1049</v>
          </cell>
          <cell r="B490">
            <v>44084</v>
          </cell>
        </row>
        <row r="491">
          <cell r="A491" t="str">
            <v>DE000A14KR50</v>
          </cell>
          <cell r="B491">
            <v>44013</v>
          </cell>
        </row>
        <row r="492">
          <cell r="A492" t="str">
            <v>US59560V1098</v>
          </cell>
          <cell r="B492">
            <v>43913</v>
          </cell>
        </row>
        <row r="493">
          <cell r="A493" t="str">
            <v>NL0011509294</v>
          </cell>
          <cell r="B493">
            <v>43955</v>
          </cell>
        </row>
        <row r="494">
          <cell r="A494" t="str">
            <v>US98885E1038</v>
          </cell>
          <cell r="B494">
            <v>43980</v>
          </cell>
        </row>
        <row r="495">
          <cell r="A495" t="str">
            <v>US57665R1068</v>
          </cell>
          <cell r="B495">
            <v>44013</v>
          </cell>
        </row>
        <row r="496">
          <cell r="A496" t="str">
            <v>GB00BZ16J374</v>
          </cell>
          <cell r="B496">
            <v>43896</v>
          </cell>
        </row>
        <row r="497">
          <cell r="A497" t="str">
            <v>US5733311055</v>
          </cell>
          <cell r="B497">
            <v>43935</v>
          </cell>
        </row>
        <row r="498">
          <cell r="A498" t="str">
            <v>BMG8012K1154</v>
          </cell>
          <cell r="B498">
            <v>43987</v>
          </cell>
        </row>
        <row r="499">
          <cell r="A499" t="str">
            <v>US98584B2025</v>
          </cell>
          <cell r="B499">
            <v>44123</v>
          </cell>
        </row>
        <row r="500">
          <cell r="A500" t="str">
            <v>CA51827X2005</v>
          </cell>
          <cell r="B500">
            <v>44145</v>
          </cell>
        </row>
        <row r="501">
          <cell r="A501" t="str">
            <v>US87403A1079</v>
          </cell>
          <cell r="B501">
            <v>44169</v>
          </cell>
        </row>
        <row r="502">
          <cell r="A502" t="str">
            <v>US63900P6088</v>
          </cell>
          <cell r="B502">
            <v>43935</v>
          </cell>
        </row>
        <row r="503">
          <cell r="A503" t="str">
            <v>KYG6516W1069</v>
          </cell>
          <cell r="B503">
            <v>43878</v>
          </cell>
        </row>
        <row r="504">
          <cell r="A504" t="str">
            <v>CA38154B1094</v>
          </cell>
          <cell r="B504">
            <v>43846</v>
          </cell>
        </row>
        <row r="505">
          <cell r="A505" t="str">
            <v>US55336V1008</v>
          </cell>
          <cell r="B505">
            <v>43935</v>
          </cell>
        </row>
        <row r="506">
          <cell r="A506" t="str">
            <v>CA76124L1040</v>
          </cell>
          <cell r="B506">
            <v>44085</v>
          </cell>
        </row>
        <row r="507">
          <cell r="A507" t="str">
            <v>ES0169501030</v>
          </cell>
          <cell r="B507">
            <v>44034</v>
          </cell>
        </row>
        <row r="508">
          <cell r="A508" t="str">
            <v>MHY2745C1021</v>
          </cell>
          <cell r="B508">
            <v>43927</v>
          </cell>
        </row>
        <row r="509">
          <cell r="A509" t="str">
            <v>US37946R1095</v>
          </cell>
          <cell r="B509">
            <v>43935</v>
          </cell>
        </row>
        <row r="510">
          <cell r="A510" t="str">
            <v>US9092181091</v>
          </cell>
          <cell r="B510">
            <v>44116</v>
          </cell>
        </row>
        <row r="511">
          <cell r="A511" t="str">
            <v>BMG899821133</v>
          </cell>
          <cell r="B511">
            <v>44182</v>
          </cell>
        </row>
        <row r="512">
          <cell r="A512" t="str">
            <v>US09225M1018</v>
          </cell>
          <cell r="B512">
            <v>43935</v>
          </cell>
        </row>
        <row r="513">
          <cell r="A513" t="str">
            <v>IM00BZ4SS228</v>
          </cell>
          <cell r="B513">
            <v>43843</v>
          </cell>
        </row>
        <row r="514">
          <cell r="A514" t="str">
            <v>AU000000BLK7</v>
          </cell>
          <cell r="B514">
            <v>44005</v>
          </cell>
        </row>
        <row r="515">
          <cell r="A515" t="str">
            <v>CY0104972217</v>
          </cell>
          <cell r="B515">
            <v>43973</v>
          </cell>
        </row>
        <row r="516">
          <cell r="A516" t="str">
            <v>CA10778Y1043</v>
          </cell>
          <cell r="B516">
            <v>43836</v>
          </cell>
        </row>
        <row r="517">
          <cell r="A517" t="str">
            <v>CA74979J1003</v>
          </cell>
          <cell r="B517">
            <v>44033</v>
          </cell>
        </row>
        <row r="518">
          <cell r="A518" t="str">
            <v>GB00B07KD360</v>
          </cell>
          <cell r="B518">
            <v>43851</v>
          </cell>
        </row>
        <row r="519">
          <cell r="A519" t="str">
            <v>GG00B4L84979</v>
          </cell>
          <cell r="B519">
            <v>44123</v>
          </cell>
        </row>
        <row r="520">
          <cell r="A520" t="str">
            <v>GB0030493232</v>
          </cell>
          <cell r="B520">
            <v>44013</v>
          </cell>
        </row>
        <row r="521">
          <cell r="A521" t="str">
            <v>KYG439691075</v>
          </cell>
          <cell r="B521">
            <v>44085</v>
          </cell>
        </row>
        <row r="522">
          <cell r="A522" t="str">
            <v>CA45250L1058</v>
          </cell>
          <cell r="B522">
            <v>44131</v>
          </cell>
        </row>
        <row r="523">
          <cell r="A523" t="str">
            <v>MHY7546A1221</v>
          </cell>
          <cell r="B523">
            <v>43927</v>
          </cell>
        </row>
        <row r="524">
          <cell r="A524" t="str">
            <v>US94946T1060</v>
          </cell>
          <cell r="B524">
            <v>43860</v>
          </cell>
        </row>
        <row r="525">
          <cell r="A525" t="str">
            <v>US2826442020</v>
          </cell>
          <cell r="B525">
            <v>43916</v>
          </cell>
        </row>
        <row r="526">
          <cell r="A526" t="str">
            <v>CA2057192064</v>
          </cell>
          <cell r="B526">
            <v>43976</v>
          </cell>
        </row>
        <row r="527">
          <cell r="A527" t="str">
            <v>CA55903J1003</v>
          </cell>
          <cell r="B527">
            <v>44123</v>
          </cell>
        </row>
        <row r="528">
          <cell r="A528" t="str">
            <v>BMG3687W1148</v>
          </cell>
          <cell r="B528">
            <v>44085</v>
          </cell>
        </row>
        <row r="529">
          <cell r="A529" t="str">
            <v>US1689132009</v>
          </cell>
          <cell r="B529">
            <v>43937</v>
          </cell>
        </row>
        <row r="530">
          <cell r="A530" t="str">
            <v>US23254L4059</v>
          </cell>
          <cell r="B530">
            <v>43941</v>
          </cell>
        </row>
        <row r="531">
          <cell r="A531" t="str">
            <v>CA47009M4002</v>
          </cell>
          <cell r="B531">
            <v>44069</v>
          </cell>
        </row>
        <row r="532">
          <cell r="A532" t="str">
            <v>US13057Q2066</v>
          </cell>
          <cell r="B532">
            <v>44078</v>
          </cell>
        </row>
        <row r="533">
          <cell r="A533" t="str">
            <v>AU000000PIO5</v>
          </cell>
          <cell r="B533">
            <v>44036</v>
          </cell>
        </row>
        <row r="534">
          <cell r="A534" t="str">
            <v>US5794893033</v>
          </cell>
          <cell r="B534">
            <v>43956</v>
          </cell>
        </row>
        <row r="535">
          <cell r="A535" t="str">
            <v>CA74347D2077</v>
          </cell>
          <cell r="B535">
            <v>43910</v>
          </cell>
        </row>
        <row r="536">
          <cell r="A536" t="str">
            <v>GB00BN40HZ01</v>
          </cell>
          <cell r="B536">
            <v>43885</v>
          </cell>
        </row>
        <row r="537">
          <cell r="A537" t="str">
            <v>GB00BZBVR613</v>
          </cell>
          <cell r="B537">
            <v>44040</v>
          </cell>
        </row>
        <row r="538">
          <cell r="A538" t="str">
            <v>CA27743M1068</v>
          </cell>
          <cell r="B538">
            <v>44116</v>
          </cell>
        </row>
        <row r="539">
          <cell r="A539" t="str">
            <v>GB00BZ4G2K23</v>
          </cell>
          <cell r="B539">
            <v>44183</v>
          </cell>
        </row>
        <row r="540">
          <cell r="A540" t="str">
            <v>US9118052086</v>
          </cell>
          <cell r="B540">
            <v>43837</v>
          </cell>
        </row>
        <row r="541">
          <cell r="A541" t="str">
            <v>US81721M1099</v>
          </cell>
          <cell r="B541">
            <v>43836</v>
          </cell>
        </row>
        <row r="542">
          <cell r="A542" t="str">
            <v>VGG2113X1345</v>
          </cell>
          <cell r="B542">
            <v>44077</v>
          </cell>
        </row>
        <row r="543">
          <cell r="A543" t="str">
            <v>GB00BRTL9B63</v>
          </cell>
          <cell r="B543">
            <v>43896</v>
          </cell>
        </row>
        <row r="544">
          <cell r="A544" t="str">
            <v>CA20716C4039</v>
          </cell>
          <cell r="B544">
            <v>43873</v>
          </cell>
        </row>
        <row r="545">
          <cell r="A545" t="str">
            <v>US4511001012</v>
          </cell>
          <cell r="B545">
            <v>43935</v>
          </cell>
        </row>
        <row r="546">
          <cell r="A546" t="str">
            <v>US98585M1080</v>
          </cell>
          <cell r="B546">
            <v>44153</v>
          </cell>
        </row>
        <row r="547">
          <cell r="A547" t="str">
            <v>CA05208W1086</v>
          </cell>
          <cell r="B547">
            <v>44117</v>
          </cell>
        </row>
        <row r="548">
          <cell r="A548" t="str">
            <v>US54240F1030</v>
          </cell>
          <cell r="B548">
            <v>44166</v>
          </cell>
        </row>
        <row r="549">
          <cell r="A549" t="str">
            <v>AU000000OGX3</v>
          </cell>
          <cell r="B549">
            <v>43955</v>
          </cell>
        </row>
        <row r="550">
          <cell r="A550" t="str">
            <v>US53567X1019</v>
          </cell>
          <cell r="B550">
            <v>44193</v>
          </cell>
        </row>
        <row r="551">
          <cell r="A551" t="str">
            <v>GB0006834344</v>
          </cell>
          <cell r="B551">
            <v>44014</v>
          </cell>
        </row>
        <row r="552">
          <cell r="A552" t="str">
            <v>JP3966750006</v>
          </cell>
          <cell r="B552">
            <v>44194</v>
          </cell>
        </row>
        <row r="553">
          <cell r="A553" t="str">
            <v>AU000000GCY6</v>
          </cell>
          <cell r="B553">
            <v>44085</v>
          </cell>
        </row>
        <row r="554">
          <cell r="A554" t="str">
            <v>GB00BLWF0R63</v>
          </cell>
          <cell r="B554">
            <v>43882</v>
          </cell>
        </row>
        <row r="555">
          <cell r="A555" t="str">
            <v>CA62848A1030</v>
          </cell>
          <cell r="B555">
            <v>43971</v>
          </cell>
        </row>
        <row r="556">
          <cell r="A556" t="str">
            <v>GG00BJ4FZW09</v>
          </cell>
          <cell r="B556">
            <v>43913</v>
          </cell>
        </row>
        <row r="557">
          <cell r="A557" t="str">
            <v>DE000A2AA105</v>
          </cell>
          <cell r="B557">
            <v>43865</v>
          </cell>
        </row>
        <row r="558">
          <cell r="A558" t="str">
            <v>GB00BHB22S55</v>
          </cell>
          <cell r="B558">
            <v>43843</v>
          </cell>
        </row>
        <row r="559">
          <cell r="A559" t="str">
            <v>CA65412D3040</v>
          </cell>
          <cell r="B559">
            <v>43840</v>
          </cell>
        </row>
        <row r="560">
          <cell r="A560" t="str">
            <v>CA8031601005</v>
          </cell>
          <cell r="B560">
            <v>44110</v>
          </cell>
        </row>
        <row r="561">
          <cell r="A561" t="str">
            <v>CA6890071021</v>
          </cell>
          <cell r="B561">
            <v>43945</v>
          </cell>
        </row>
        <row r="562">
          <cell r="A562" t="str">
            <v>ES0105156006</v>
          </cell>
          <cell r="B562">
            <v>43994</v>
          </cell>
        </row>
        <row r="563">
          <cell r="A563" t="str">
            <v>CA3812381042</v>
          </cell>
          <cell r="B563">
            <v>44043</v>
          </cell>
        </row>
        <row r="564">
          <cell r="A564" t="str">
            <v>CA67551V1031</v>
          </cell>
          <cell r="B564">
            <v>43972</v>
          </cell>
        </row>
        <row r="565">
          <cell r="A565" t="str">
            <v>CA39986E1051</v>
          </cell>
          <cell r="B565">
            <v>44085</v>
          </cell>
        </row>
        <row r="566">
          <cell r="A566" t="str">
            <v>US67058H1023</v>
          </cell>
          <cell r="B566">
            <v>43935</v>
          </cell>
        </row>
        <row r="567">
          <cell r="A567" t="str">
            <v>CA45328X2068</v>
          </cell>
          <cell r="B567">
            <v>43843</v>
          </cell>
        </row>
        <row r="568">
          <cell r="A568" t="str">
            <v>US16949H2013</v>
          </cell>
          <cell r="B568">
            <v>44119</v>
          </cell>
        </row>
        <row r="569">
          <cell r="A569" t="str">
            <v>US8112921015</v>
          </cell>
          <cell r="B569">
            <v>44029</v>
          </cell>
        </row>
        <row r="570">
          <cell r="A570" t="str">
            <v>CH0020739006</v>
          </cell>
          <cell r="B570">
            <v>44168</v>
          </cell>
        </row>
        <row r="571">
          <cell r="A571" t="str">
            <v>CH0214706357</v>
          </cell>
          <cell r="B571">
            <v>43924</v>
          </cell>
        </row>
        <row r="572">
          <cell r="A572" t="str">
            <v>US3152931008</v>
          </cell>
          <cell r="B572">
            <v>43935</v>
          </cell>
        </row>
        <row r="573">
          <cell r="A573" t="str">
            <v>CA2945981074</v>
          </cell>
          <cell r="B573">
            <v>44085</v>
          </cell>
        </row>
        <row r="574">
          <cell r="A574" t="str">
            <v>US8673287004</v>
          </cell>
          <cell r="B574">
            <v>44077</v>
          </cell>
        </row>
        <row r="575">
          <cell r="A575" t="str">
            <v>US8274581003</v>
          </cell>
          <cell r="B575">
            <v>44092</v>
          </cell>
        </row>
        <row r="576">
          <cell r="A576" t="str">
            <v>US03835L1089</v>
          </cell>
          <cell r="B576">
            <v>43917</v>
          </cell>
        </row>
        <row r="577">
          <cell r="A577" t="str">
            <v>CA71646V4091</v>
          </cell>
          <cell r="B577">
            <v>43836</v>
          </cell>
        </row>
        <row r="578">
          <cell r="A578" t="str">
            <v>CA3767901018</v>
          </cell>
          <cell r="B578">
            <v>43887</v>
          </cell>
        </row>
        <row r="579">
          <cell r="A579" t="str">
            <v>CA00782P1080</v>
          </cell>
          <cell r="B579">
            <v>43942</v>
          </cell>
        </row>
        <row r="580">
          <cell r="A580" t="str">
            <v>US8245672006</v>
          </cell>
          <cell r="B580">
            <v>44060</v>
          </cell>
        </row>
        <row r="581">
          <cell r="A581" t="str">
            <v>DE000A2AADD2</v>
          </cell>
          <cell r="B581">
            <v>43984</v>
          </cell>
        </row>
        <row r="582">
          <cell r="A582" t="str">
            <v>VGG0443N1078</v>
          </cell>
          <cell r="B582">
            <v>43924</v>
          </cell>
        </row>
        <row r="583">
          <cell r="A583" t="str">
            <v>CA76970Y1016</v>
          </cell>
          <cell r="B583">
            <v>44085</v>
          </cell>
        </row>
        <row r="584">
          <cell r="A584" t="str">
            <v>US0393804077</v>
          </cell>
          <cell r="B584">
            <v>43969</v>
          </cell>
        </row>
        <row r="585">
          <cell r="A585" t="str">
            <v>CA42226M1014</v>
          </cell>
          <cell r="B585">
            <v>44169</v>
          </cell>
        </row>
        <row r="586">
          <cell r="A586" t="str">
            <v>BMG5376C1010</v>
          </cell>
          <cell r="B586">
            <v>44187</v>
          </cell>
        </row>
        <row r="587">
          <cell r="A587" t="str">
            <v>CA13467N1087</v>
          </cell>
          <cell r="B587">
            <v>44085</v>
          </cell>
        </row>
        <row r="588">
          <cell r="A588" t="str">
            <v>US20451Q1040</v>
          </cell>
          <cell r="B588">
            <v>43935</v>
          </cell>
        </row>
        <row r="589">
          <cell r="A589" t="str">
            <v>US87832Q1031</v>
          </cell>
          <cell r="B589">
            <v>44071</v>
          </cell>
        </row>
        <row r="590">
          <cell r="A590" t="str">
            <v>CA53069P1018</v>
          </cell>
          <cell r="B590">
            <v>44008</v>
          </cell>
        </row>
        <row r="591">
          <cell r="A591" t="str">
            <v>US03965L1008</v>
          </cell>
          <cell r="B591">
            <v>43924</v>
          </cell>
        </row>
        <row r="592">
          <cell r="A592" t="str">
            <v>AU000000SAS7</v>
          </cell>
          <cell r="B592">
            <v>44085</v>
          </cell>
        </row>
        <row r="593">
          <cell r="A593" t="str">
            <v>CH0001931853</v>
          </cell>
          <cell r="B593">
            <v>43861</v>
          </cell>
        </row>
        <row r="594">
          <cell r="A594" t="str">
            <v>US3719271047</v>
          </cell>
          <cell r="B594">
            <v>43935</v>
          </cell>
        </row>
        <row r="595">
          <cell r="A595" t="str">
            <v>US00900T1079</v>
          </cell>
          <cell r="B595">
            <v>44117</v>
          </cell>
        </row>
        <row r="596">
          <cell r="A596" t="str">
            <v>BMG2161L1072</v>
          </cell>
          <cell r="B596">
            <v>44133</v>
          </cell>
        </row>
        <row r="597">
          <cell r="A597" t="str">
            <v>CA2176211019</v>
          </cell>
          <cell r="B597">
            <v>44021</v>
          </cell>
        </row>
        <row r="598">
          <cell r="A598" t="str">
            <v>US90343C1009</v>
          </cell>
          <cell r="B598">
            <v>44041</v>
          </cell>
        </row>
        <row r="599">
          <cell r="A599" t="str">
            <v>VGG5478K1003</v>
          </cell>
          <cell r="B599">
            <v>44130</v>
          </cell>
        </row>
        <row r="600">
          <cell r="A600" t="str">
            <v>US67102R3049</v>
          </cell>
          <cell r="B600">
            <v>43839</v>
          </cell>
        </row>
        <row r="601">
          <cell r="A601" t="str">
            <v>US74975N1054</v>
          </cell>
          <cell r="B601">
            <v>44036</v>
          </cell>
        </row>
        <row r="602">
          <cell r="A602" t="str">
            <v>US2241221017</v>
          </cell>
          <cell r="B602">
            <v>44105</v>
          </cell>
        </row>
        <row r="603">
          <cell r="A603" t="str">
            <v>AU000000NHL8</v>
          </cell>
          <cell r="B603">
            <v>43836</v>
          </cell>
        </row>
        <row r="604">
          <cell r="A604" t="str">
            <v>CA1695881005</v>
          </cell>
          <cell r="B604">
            <v>43944</v>
          </cell>
        </row>
        <row r="605">
          <cell r="A605" t="str">
            <v>CA72582B2093</v>
          </cell>
          <cell r="B605">
            <v>44137</v>
          </cell>
        </row>
        <row r="606">
          <cell r="A606" t="str">
            <v>CA92858L2021</v>
          </cell>
          <cell r="B606">
            <v>44173</v>
          </cell>
        </row>
        <row r="607">
          <cell r="A607" t="str">
            <v>CA7809115099</v>
          </cell>
          <cell r="B607">
            <v>44022</v>
          </cell>
        </row>
        <row r="608">
          <cell r="A608" t="str">
            <v>CA3635461021</v>
          </cell>
          <cell r="B608">
            <v>44165</v>
          </cell>
        </row>
        <row r="609">
          <cell r="A609" t="str">
            <v>CA1376441004</v>
          </cell>
          <cell r="B609">
            <v>43839</v>
          </cell>
        </row>
        <row r="610">
          <cell r="A610" t="str">
            <v>US46062X2045</v>
          </cell>
          <cell r="B610">
            <v>43847</v>
          </cell>
        </row>
        <row r="611">
          <cell r="A611" t="str">
            <v>US02874P1030</v>
          </cell>
          <cell r="B611">
            <v>43985</v>
          </cell>
        </row>
        <row r="612">
          <cell r="A612" t="str">
            <v>IT0003201198</v>
          </cell>
          <cell r="B612">
            <v>43833</v>
          </cell>
        </row>
        <row r="613">
          <cell r="A613" t="str">
            <v>CA4576371062</v>
          </cell>
          <cell r="B613">
            <v>44015</v>
          </cell>
        </row>
        <row r="614">
          <cell r="A614" t="str">
            <v>FR0012633360</v>
          </cell>
          <cell r="B614">
            <v>43955</v>
          </cell>
        </row>
        <row r="615">
          <cell r="A615" t="str">
            <v>SE0007126115</v>
          </cell>
          <cell r="B615">
            <v>43864</v>
          </cell>
        </row>
        <row r="616">
          <cell r="A616" t="str">
            <v>US82640U1079</v>
          </cell>
          <cell r="B616">
            <v>43853</v>
          </cell>
        </row>
        <row r="617">
          <cell r="A617" t="str">
            <v>US62857P1084</v>
          </cell>
          <cell r="B617">
            <v>44154</v>
          </cell>
        </row>
        <row r="618">
          <cell r="A618" t="str">
            <v>CA11144V1058</v>
          </cell>
          <cell r="B618">
            <v>43944</v>
          </cell>
        </row>
        <row r="619">
          <cell r="A619" t="str">
            <v>US47012E1064</v>
          </cell>
          <cell r="B619">
            <v>44025</v>
          </cell>
        </row>
        <row r="620">
          <cell r="A620" t="str">
            <v>SG1DE3000009</v>
          </cell>
          <cell r="B620">
            <v>43853</v>
          </cell>
        </row>
        <row r="621">
          <cell r="A621" t="str">
            <v>US75601N5005</v>
          </cell>
          <cell r="B621">
            <v>43962</v>
          </cell>
        </row>
        <row r="622">
          <cell r="A622" t="str">
            <v>CA73871P1071</v>
          </cell>
          <cell r="B622">
            <v>44085</v>
          </cell>
        </row>
        <row r="623">
          <cell r="A623" t="str">
            <v>US85254C3051</v>
          </cell>
          <cell r="B623">
            <v>44006</v>
          </cell>
        </row>
        <row r="624">
          <cell r="A624" t="str">
            <v>ZAE000221370</v>
          </cell>
          <cell r="B624">
            <v>44011</v>
          </cell>
        </row>
        <row r="625">
          <cell r="A625" t="str">
            <v>US7598922018</v>
          </cell>
          <cell r="B625">
            <v>43838</v>
          </cell>
        </row>
        <row r="626">
          <cell r="A626" t="str">
            <v>US36268W1009</v>
          </cell>
          <cell r="B626">
            <v>44043</v>
          </cell>
        </row>
        <row r="627">
          <cell r="A627" t="str">
            <v>GB00BYW2KH80</v>
          </cell>
          <cell r="B627">
            <v>44134</v>
          </cell>
        </row>
        <row r="628">
          <cell r="A628" t="str">
            <v>US60463E1038</v>
          </cell>
          <cell r="B628">
            <v>44148</v>
          </cell>
        </row>
        <row r="629">
          <cell r="A629" t="str">
            <v>US8265983028</v>
          </cell>
          <cell r="B629">
            <v>43889</v>
          </cell>
        </row>
        <row r="630">
          <cell r="A630" t="str">
            <v>GB0000946276</v>
          </cell>
          <cell r="B630">
            <v>43896</v>
          </cell>
        </row>
        <row r="631">
          <cell r="A631" t="str">
            <v>CA15641A1003</v>
          </cell>
          <cell r="B631">
            <v>44007</v>
          </cell>
        </row>
        <row r="632">
          <cell r="A632" t="str">
            <v>US98421B1008</v>
          </cell>
          <cell r="B632">
            <v>43984</v>
          </cell>
        </row>
        <row r="633">
          <cell r="A633" t="str">
            <v>US69946T2078</v>
          </cell>
          <cell r="B633">
            <v>44147</v>
          </cell>
        </row>
        <row r="634">
          <cell r="A634" t="str">
            <v>CA32037R1001</v>
          </cell>
          <cell r="B634">
            <v>44085</v>
          </cell>
        </row>
        <row r="635">
          <cell r="A635" t="str">
            <v>DE0007921835</v>
          </cell>
          <cell r="B635">
            <v>44168</v>
          </cell>
        </row>
        <row r="636">
          <cell r="A636" t="str">
            <v>CA86277F8468</v>
          </cell>
          <cell r="B636">
            <v>43887</v>
          </cell>
        </row>
        <row r="637">
          <cell r="A637" t="str">
            <v>CA13526P1027</v>
          </cell>
          <cell r="B637">
            <v>44006</v>
          </cell>
        </row>
        <row r="638">
          <cell r="A638" t="str">
            <v>US78470V1089</v>
          </cell>
          <cell r="B638">
            <v>43844</v>
          </cell>
        </row>
        <row r="639">
          <cell r="A639" t="str">
            <v>CA70538Q1063</v>
          </cell>
          <cell r="B639">
            <v>44027</v>
          </cell>
        </row>
        <row r="640">
          <cell r="A640" t="str">
            <v>CA9756623059</v>
          </cell>
          <cell r="B640">
            <v>44039</v>
          </cell>
        </row>
        <row r="641">
          <cell r="A641" t="str">
            <v>GB00BDGJ2R22</v>
          </cell>
          <cell r="B641">
            <v>44049</v>
          </cell>
        </row>
        <row r="642">
          <cell r="A642" t="str">
            <v>CA22163N1069</v>
          </cell>
          <cell r="B642">
            <v>43895</v>
          </cell>
        </row>
        <row r="643">
          <cell r="A643" t="str">
            <v>US7777801074</v>
          </cell>
          <cell r="B643">
            <v>44119</v>
          </cell>
        </row>
        <row r="644">
          <cell r="A644" t="str">
            <v>CA2705413037</v>
          </cell>
          <cell r="B644">
            <v>44125</v>
          </cell>
        </row>
        <row r="645">
          <cell r="A645" t="str">
            <v>BMG6359F1032</v>
          </cell>
          <cell r="B645">
            <v>43955</v>
          </cell>
        </row>
        <row r="646">
          <cell r="A646" t="str">
            <v>US93964W1080</v>
          </cell>
          <cell r="B646">
            <v>44187</v>
          </cell>
        </row>
        <row r="647">
          <cell r="A647" t="str">
            <v>US78112V1026</v>
          </cell>
          <cell r="B647">
            <v>44014</v>
          </cell>
        </row>
        <row r="648">
          <cell r="A648" t="str">
            <v>CA09354Q2045</v>
          </cell>
          <cell r="B648">
            <v>44175</v>
          </cell>
        </row>
        <row r="649">
          <cell r="A649" t="str">
            <v>US40434H1041</v>
          </cell>
          <cell r="B649">
            <v>44158</v>
          </cell>
        </row>
        <row r="650">
          <cell r="A650" t="str">
            <v>CA0120271089</v>
          </cell>
          <cell r="B650">
            <v>43937</v>
          </cell>
        </row>
        <row r="651">
          <cell r="A651" t="str">
            <v>US58513U1016</v>
          </cell>
          <cell r="B651">
            <v>44081</v>
          </cell>
        </row>
        <row r="652">
          <cell r="A652" t="str">
            <v>CA9039142083</v>
          </cell>
          <cell r="B652">
            <v>43976</v>
          </cell>
        </row>
        <row r="653">
          <cell r="A653" t="str">
            <v>CA5928171001</v>
          </cell>
          <cell r="B653">
            <v>43874</v>
          </cell>
        </row>
        <row r="654">
          <cell r="A654" t="str">
            <v>US28470R1023</v>
          </cell>
          <cell r="B654">
            <v>44034</v>
          </cell>
        </row>
        <row r="655">
          <cell r="A655" t="str">
            <v>BMG6542T1505</v>
          </cell>
          <cell r="B655">
            <v>44085</v>
          </cell>
        </row>
        <row r="656">
          <cell r="A656" t="str">
            <v>TH0279010Y19</v>
          </cell>
          <cell r="B656">
            <v>43881</v>
          </cell>
        </row>
        <row r="657">
          <cell r="A657" t="str">
            <v>CA53116A1075</v>
          </cell>
          <cell r="B657">
            <v>44176</v>
          </cell>
        </row>
        <row r="658">
          <cell r="A658" t="str">
            <v>IT0005252207</v>
          </cell>
          <cell r="B658">
            <v>44019</v>
          </cell>
        </row>
        <row r="659">
          <cell r="A659" t="str">
            <v>CA30710L1013</v>
          </cell>
          <cell r="B659">
            <v>43867</v>
          </cell>
        </row>
        <row r="660">
          <cell r="A660" t="str">
            <v>CA52176A2056</v>
          </cell>
          <cell r="B660">
            <v>43903</v>
          </cell>
        </row>
        <row r="661">
          <cell r="A661" t="str">
            <v>CA05453A1084</v>
          </cell>
          <cell r="B661">
            <v>44183</v>
          </cell>
        </row>
        <row r="662">
          <cell r="A662" t="str">
            <v>CH0001308904</v>
          </cell>
          <cell r="B662">
            <v>43860</v>
          </cell>
        </row>
        <row r="663">
          <cell r="A663" t="str">
            <v>US26844B3087</v>
          </cell>
          <cell r="B663">
            <v>43936</v>
          </cell>
        </row>
        <row r="664">
          <cell r="A664" t="str">
            <v>NL0012294466</v>
          </cell>
          <cell r="B664">
            <v>43936</v>
          </cell>
        </row>
        <row r="665">
          <cell r="A665" t="str">
            <v>CA01627X1087</v>
          </cell>
          <cell r="B665">
            <v>44013</v>
          </cell>
        </row>
        <row r="666">
          <cell r="A666" t="str">
            <v>CA46063M1086</v>
          </cell>
          <cell r="B666">
            <v>44074</v>
          </cell>
        </row>
        <row r="667">
          <cell r="A667" t="str">
            <v>US24983L1044</v>
          </cell>
          <cell r="B667">
            <v>43882</v>
          </cell>
        </row>
        <row r="668">
          <cell r="A668" t="str">
            <v>US74933V1089</v>
          </cell>
          <cell r="B668">
            <v>43923</v>
          </cell>
        </row>
        <row r="669">
          <cell r="A669" t="str">
            <v>CA0668008067</v>
          </cell>
          <cell r="B669">
            <v>43840</v>
          </cell>
        </row>
        <row r="670">
          <cell r="A670" t="str">
            <v>US98585K2015</v>
          </cell>
          <cell r="B670">
            <v>43846</v>
          </cell>
        </row>
        <row r="671">
          <cell r="A671" t="str">
            <v>CA54569L1031</v>
          </cell>
          <cell r="B671">
            <v>44085</v>
          </cell>
        </row>
        <row r="672">
          <cell r="A672" t="str">
            <v>CA77543W2004</v>
          </cell>
          <cell r="B672">
            <v>43971</v>
          </cell>
        </row>
        <row r="673">
          <cell r="A673" t="str">
            <v>US25456K1016</v>
          </cell>
          <cell r="B673">
            <v>43873</v>
          </cell>
        </row>
        <row r="674">
          <cell r="A674" t="str">
            <v>US3561081007</v>
          </cell>
          <cell r="B674">
            <v>44005</v>
          </cell>
        </row>
        <row r="675">
          <cell r="A675" t="str">
            <v>US1276861036</v>
          </cell>
          <cell r="B675">
            <v>44032</v>
          </cell>
        </row>
        <row r="676">
          <cell r="A676" t="str">
            <v>CA12715T2065</v>
          </cell>
          <cell r="B676">
            <v>44018</v>
          </cell>
        </row>
        <row r="677">
          <cell r="A677" t="str">
            <v>BMG8229F1150</v>
          </cell>
          <cell r="B677">
            <v>44085</v>
          </cell>
        </row>
        <row r="678">
          <cell r="A678" t="str">
            <v>US60342R1014</v>
          </cell>
          <cell r="B678">
            <v>43957</v>
          </cell>
        </row>
        <row r="679">
          <cell r="A679" t="str">
            <v>US90291C1027</v>
          </cell>
          <cell r="B679">
            <v>43910</v>
          </cell>
        </row>
        <row r="680">
          <cell r="A680" t="str">
            <v>US36555P1075</v>
          </cell>
          <cell r="B680">
            <v>43908</v>
          </cell>
        </row>
        <row r="681">
          <cell r="A681" t="str">
            <v>ZAE000027405</v>
          </cell>
          <cell r="B681">
            <v>43997</v>
          </cell>
        </row>
        <row r="682">
          <cell r="A682" t="str">
            <v>US35906A3068</v>
          </cell>
          <cell r="B682">
            <v>44098</v>
          </cell>
        </row>
        <row r="683">
          <cell r="A683" t="str">
            <v>BMG6889V1072</v>
          </cell>
          <cell r="B683">
            <v>44095</v>
          </cell>
        </row>
        <row r="684">
          <cell r="A684" t="str">
            <v>CA83013Q1037</v>
          </cell>
          <cell r="B684">
            <v>44099</v>
          </cell>
        </row>
        <row r="685">
          <cell r="A685" t="str">
            <v>US62857J1025</v>
          </cell>
          <cell r="B685">
            <v>43871</v>
          </cell>
        </row>
        <row r="686">
          <cell r="A686" t="str">
            <v>CA16308A1021</v>
          </cell>
          <cell r="B686">
            <v>44085</v>
          </cell>
        </row>
        <row r="687">
          <cell r="A687" t="str">
            <v>DE000A2E4L42</v>
          </cell>
          <cell r="B687">
            <v>44028</v>
          </cell>
        </row>
        <row r="688">
          <cell r="A688" t="str">
            <v>MHY8565J1010</v>
          </cell>
          <cell r="B688">
            <v>43853</v>
          </cell>
        </row>
        <row r="689">
          <cell r="A689" t="str">
            <v>LU1642887738</v>
          </cell>
          <cell r="B689">
            <v>44187</v>
          </cell>
        </row>
        <row r="690">
          <cell r="A690" t="str">
            <v>CA85570W1005</v>
          </cell>
          <cell r="B690">
            <v>43956</v>
          </cell>
        </row>
        <row r="691">
          <cell r="A691" t="str">
            <v>US3932211069</v>
          </cell>
          <cell r="B691">
            <v>43935</v>
          </cell>
        </row>
        <row r="692">
          <cell r="A692" t="str">
            <v>US45773Y1055</v>
          </cell>
          <cell r="B692">
            <v>44105</v>
          </cell>
        </row>
        <row r="693">
          <cell r="A693" t="str">
            <v>US9508141036</v>
          </cell>
          <cell r="B693">
            <v>43838</v>
          </cell>
        </row>
        <row r="694">
          <cell r="A694" t="str">
            <v>GB00BYP36B44</v>
          </cell>
          <cell r="B694">
            <v>43838</v>
          </cell>
        </row>
        <row r="695">
          <cell r="A695" t="str">
            <v>NL0012377394</v>
          </cell>
          <cell r="B695">
            <v>43950</v>
          </cell>
        </row>
        <row r="696">
          <cell r="A696" t="str">
            <v>CA49579X1050</v>
          </cell>
          <cell r="B696">
            <v>43959</v>
          </cell>
        </row>
        <row r="697">
          <cell r="A697" t="str">
            <v>US70338P1003</v>
          </cell>
          <cell r="B697">
            <v>43907</v>
          </cell>
        </row>
        <row r="698">
          <cell r="A698" t="str">
            <v>US01877R1086</v>
          </cell>
          <cell r="B698">
            <v>43935</v>
          </cell>
        </row>
        <row r="699">
          <cell r="A699" t="str">
            <v>US64157V1089</v>
          </cell>
          <cell r="B699">
            <v>44054</v>
          </cell>
        </row>
        <row r="700">
          <cell r="A700" t="str">
            <v>CA1378002077</v>
          </cell>
          <cell r="B700">
            <v>43957</v>
          </cell>
        </row>
        <row r="701">
          <cell r="A701" t="str">
            <v>GB0009619924</v>
          </cell>
          <cell r="B701">
            <v>44085</v>
          </cell>
        </row>
        <row r="702">
          <cell r="A702" t="str">
            <v>VGG6777T1802</v>
          </cell>
          <cell r="B702">
            <v>44018</v>
          </cell>
        </row>
        <row r="703">
          <cell r="A703" t="str">
            <v>IE00BYQMW233</v>
          </cell>
          <cell r="B703">
            <v>44188</v>
          </cell>
        </row>
        <row r="704">
          <cell r="A704" t="str">
            <v>CA13125C1068</v>
          </cell>
          <cell r="B704">
            <v>44085</v>
          </cell>
        </row>
        <row r="705">
          <cell r="A705" t="str">
            <v>CA5830812031</v>
          </cell>
          <cell r="B705">
            <v>43909</v>
          </cell>
        </row>
        <row r="706">
          <cell r="A706" t="str">
            <v>CA91913D1069</v>
          </cell>
          <cell r="B706">
            <v>44007</v>
          </cell>
        </row>
        <row r="707">
          <cell r="A707" t="str">
            <v>CA68621L1094</v>
          </cell>
          <cell r="B707">
            <v>43987</v>
          </cell>
        </row>
        <row r="708">
          <cell r="A708" t="str">
            <v>US9860051062</v>
          </cell>
          <cell r="B708">
            <v>44124</v>
          </cell>
        </row>
        <row r="709">
          <cell r="A709" t="str">
            <v>US8791811057</v>
          </cell>
          <cell r="B709">
            <v>43921</v>
          </cell>
        </row>
        <row r="710">
          <cell r="A710" t="str">
            <v>GB00B0T1S097</v>
          </cell>
          <cell r="B710">
            <v>43852</v>
          </cell>
        </row>
        <row r="711">
          <cell r="A711" t="str">
            <v>AU000000AU87</v>
          </cell>
          <cell r="B711">
            <v>44172</v>
          </cell>
        </row>
        <row r="712">
          <cell r="A712" t="str">
            <v>CA21871K1075</v>
          </cell>
          <cell r="B712">
            <v>43971</v>
          </cell>
        </row>
        <row r="713">
          <cell r="A713" t="str">
            <v>KYG2294M1134</v>
          </cell>
          <cell r="B713">
            <v>44152</v>
          </cell>
        </row>
        <row r="714">
          <cell r="A714" t="str">
            <v>GB00B0DJNP99</v>
          </cell>
          <cell r="B714">
            <v>43851</v>
          </cell>
        </row>
        <row r="715">
          <cell r="A715" t="str">
            <v>KYG5656D1007</v>
          </cell>
          <cell r="B715">
            <v>44015</v>
          </cell>
        </row>
        <row r="716">
          <cell r="A716" t="str">
            <v>US46620W1027</v>
          </cell>
          <cell r="B716">
            <v>44145</v>
          </cell>
        </row>
        <row r="717">
          <cell r="A717" t="str">
            <v>CH0018206117</v>
          </cell>
          <cell r="B717">
            <v>44106</v>
          </cell>
        </row>
        <row r="718">
          <cell r="A718" t="str">
            <v>US88104R2094</v>
          </cell>
          <cell r="B718">
            <v>44043</v>
          </cell>
        </row>
        <row r="719">
          <cell r="A719" t="str">
            <v>US62857M1053</v>
          </cell>
          <cell r="B719">
            <v>44152</v>
          </cell>
        </row>
        <row r="720">
          <cell r="A720" t="str">
            <v>AU000000EUC9</v>
          </cell>
          <cell r="B720">
            <v>44193</v>
          </cell>
        </row>
        <row r="721">
          <cell r="A721" t="str">
            <v>CA3610591081</v>
          </cell>
          <cell r="B721">
            <v>44137</v>
          </cell>
        </row>
        <row r="722">
          <cell r="A722" t="str">
            <v>US60740F1057</v>
          </cell>
          <cell r="B722">
            <v>44014</v>
          </cell>
        </row>
        <row r="723">
          <cell r="A723" t="str">
            <v>US6907684038</v>
          </cell>
          <cell r="B723">
            <v>43837</v>
          </cell>
        </row>
        <row r="724">
          <cell r="A724" t="str">
            <v>US81720R1095</v>
          </cell>
          <cell r="B724">
            <v>43871</v>
          </cell>
        </row>
        <row r="725">
          <cell r="A725" t="str">
            <v>CA69480L1076</v>
          </cell>
          <cell r="B725">
            <v>43888</v>
          </cell>
        </row>
        <row r="726">
          <cell r="A726" t="str">
            <v>CA13711B1085</v>
          </cell>
          <cell r="B726">
            <v>44085</v>
          </cell>
        </row>
        <row r="727">
          <cell r="A727" t="str">
            <v>US9663874090</v>
          </cell>
          <cell r="B727">
            <v>44077</v>
          </cell>
        </row>
        <row r="728">
          <cell r="A728" t="str">
            <v>CA5266811010</v>
          </cell>
          <cell r="B728">
            <v>44127</v>
          </cell>
        </row>
        <row r="729">
          <cell r="A729" t="str">
            <v>US45885A4094</v>
          </cell>
          <cell r="B729">
            <v>43962</v>
          </cell>
        </row>
        <row r="730">
          <cell r="A730" t="str">
            <v>CA09369R1064</v>
          </cell>
          <cell r="B730">
            <v>44005</v>
          </cell>
        </row>
        <row r="731">
          <cell r="A731" t="str">
            <v>US6655311099</v>
          </cell>
          <cell r="B731">
            <v>44092</v>
          </cell>
        </row>
        <row r="732">
          <cell r="A732" t="str">
            <v>US34553D1019</v>
          </cell>
          <cell r="B732">
            <v>44062</v>
          </cell>
        </row>
        <row r="733">
          <cell r="A733" t="str">
            <v>US74373B1098</v>
          </cell>
          <cell r="B733">
            <v>44193</v>
          </cell>
        </row>
        <row r="734">
          <cell r="A734" t="str">
            <v>KYG117671035</v>
          </cell>
          <cell r="B734">
            <v>44085</v>
          </cell>
        </row>
        <row r="735">
          <cell r="A735" t="str">
            <v>HK0000375797</v>
          </cell>
          <cell r="B735">
            <v>44085</v>
          </cell>
        </row>
        <row r="736">
          <cell r="A736" t="str">
            <v>CA06612P1018</v>
          </cell>
          <cell r="B736">
            <v>43972</v>
          </cell>
        </row>
        <row r="737">
          <cell r="A737" t="str">
            <v>JE00BD85SC56</v>
          </cell>
          <cell r="B737">
            <v>44105</v>
          </cell>
        </row>
        <row r="738">
          <cell r="A738" t="str">
            <v>CA09972M1068</v>
          </cell>
          <cell r="B738">
            <v>44125</v>
          </cell>
        </row>
        <row r="739">
          <cell r="A739" t="str">
            <v>CA30712Q1081</v>
          </cell>
          <cell r="B739">
            <v>43873</v>
          </cell>
        </row>
        <row r="740">
          <cell r="A740" t="str">
            <v>CA09367W1077</v>
          </cell>
          <cell r="B740">
            <v>43944</v>
          </cell>
        </row>
        <row r="741">
          <cell r="A741" t="str">
            <v>US00739L1017</v>
          </cell>
          <cell r="B741">
            <v>44106</v>
          </cell>
        </row>
        <row r="742">
          <cell r="A742" t="str">
            <v>CA7615161030</v>
          </cell>
          <cell r="B742">
            <v>43966</v>
          </cell>
        </row>
        <row r="743">
          <cell r="A743" t="str">
            <v>CA4566821035</v>
          </cell>
          <cell r="B743">
            <v>43910</v>
          </cell>
        </row>
        <row r="744">
          <cell r="A744" t="str">
            <v>CA63243E1043</v>
          </cell>
          <cell r="B744">
            <v>43913</v>
          </cell>
        </row>
        <row r="745">
          <cell r="A745" t="str">
            <v>CA37960L1031</v>
          </cell>
          <cell r="B745">
            <v>44105</v>
          </cell>
        </row>
        <row r="746">
          <cell r="A746" t="str">
            <v>CA73734P1045</v>
          </cell>
          <cell r="B746">
            <v>43865</v>
          </cell>
        </row>
        <row r="747">
          <cell r="A747" t="str">
            <v>CA50049C1014</v>
          </cell>
          <cell r="B747">
            <v>44110</v>
          </cell>
        </row>
        <row r="748">
          <cell r="A748" t="str">
            <v>AU000000IOT7</v>
          </cell>
          <cell r="B748">
            <v>43921</v>
          </cell>
        </row>
        <row r="749">
          <cell r="A749" t="str">
            <v>FR0013204351</v>
          </cell>
          <cell r="B749">
            <v>43970</v>
          </cell>
        </row>
        <row r="750">
          <cell r="A750" t="str">
            <v>CA00434X3013</v>
          </cell>
          <cell r="B750">
            <v>44067</v>
          </cell>
        </row>
        <row r="751">
          <cell r="A751" t="str">
            <v>CA2293051074</v>
          </cell>
          <cell r="B751">
            <v>44015</v>
          </cell>
        </row>
        <row r="752">
          <cell r="A752" t="str">
            <v>US9713751264</v>
          </cell>
          <cell r="B752">
            <v>44015</v>
          </cell>
        </row>
        <row r="753">
          <cell r="A753" t="str">
            <v>VGG6769T1158</v>
          </cell>
          <cell r="B753">
            <v>44085</v>
          </cell>
        </row>
        <row r="754">
          <cell r="A754" t="str">
            <v>AU000000DHR6</v>
          </cell>
          <cell r="B754">
            <v>44085</v>
          </cell>
        </row>
        <row r="755">
          <cell r="A755" t="str">
            <v>IT0005282725</v>
          </cell>
          <cell r="B755">
            <v>43885</v>
          </cell>
        </row>
        <row r="756">
          <cell r="A756" t="str">
            <v>CA31447L1094</v>
          </cell>
          <cell r="B756">
            <v>44036</v>
          </cell>
        </row>
        <row r="757">
          <cell r="A757" t="str">
            <v>CA7270531006</v>
          </cell>
          <cell r="B757">
            <v>44131</v>
          </cell>
        </row>
        <row r="758">
          <cell r="A758" t="str">
            <v>IT0005319444</v>
          </cell>
          <cell r="B758">
            <v>43980</v>
          </cell>
        </row>
        <row r="759">
          <cell r="A759" t="str">
            <v>US12654A1016</v>
          </cell>
          <cell r="B759">
            <v>43935</v>
          </cell>
        </row>
        <row r="760">
          <cell r="A760" t="str">
            <v>US00508X2036</v>
          </cell>
          <cell r="B760">
            <v>43861</v>
          </cell>
        </row>
        <row r="761">
          <cell r="A761" t="str">
            <v>VGG870911077</v>
          </cell>
          <cell r="B761">
            <v>43857</v>
          </cell>
        </row>
        <row r="762">
          <cell r="A762" t="str">
            <v>GB00B0T4LH64</v>
          </cell>
          <cell r="B762">
            <v>43901</v>
          </cell>
        </row>
        <row r="763">
          <cell r="A763" t="str">
            <v>FR0010342329</v>
          </cell>
          <cell r="B763">
            <v>43943</v>
          </cell>
        </row>
        <row r="764">
          <cell r="A764" t="str">
            <v>CA05366A3029</v>
          </cell>
          <cell r="B764">
            <v>43838</v>
          </cell>
        </row>
        <row r="765">
          <cell r="A765" t="str">
            <v>US42237K3005</v>
          </cell>
          <cell r="B765">
            <v>44176</v>
          </cell>
        </row>
        <row r="766">
          <cell r="A766" t="str">
            <v>CA29877A1066</v>
          </cell>
          <cell r="B766">
            <v>44077</v>
          </cell>
        </row>
        <row r="767">
          <cell r="A767" t="str">
            <v>CA64130N3067</v>
          </cell>
          <cell r="B767">
            <v>44144</v>
          </cell>
        </row>
        <row r="768">
          <cell r="A768" t="str">
            <v>CA09368H1091</v>
          </cell>
          <cell r="B768">
            <v>43920</v>
          </cell>
        </row>
        <row r="769">
          <cell r="A769" t="str">
            <v>CA76156V2021</v>
          </cell>
          <cell r="B769">
            <v>43955</v>
          </cell>
        </row>
        <row r="770">
          <cell r="A770" t="str">
            <v>CA50058Q2071</v>
          </cell>
          <cell r="B770">
            <v>44083</v>
          </cell>
        </row>
        <row r="771">
          <cell r="A771" t="str">
            <v>NL0012756266</v>
          </cell>
          <cell r="B771">
            <v>44019</v>
          </cell>
        </row>
        <row r="772">
          <cell r="A772" t="str">
            <v>CA34961F1027</v>
          </cell>
          <cell r="B772">
            <v>43847</v>
          </cell>
        </row>
        <row r="773">
          <cell r="A773" t="str">
            <v>CA13173G1081</v>
          </cell>
          <cell r="B773">
            <v>44085</v>
          </cell>
        </row>
        <row r="774">
          <cell r="A774" t="str">
            <v>CA41809W1068</v>
          </cell>
          <cell r="B774">
            <v>43881</v>
          </cell>
        </row>
        <row r="775">
          <cell r="A775" t="str">
            <v>NL0012747059</v>
          </cell>
          <cell r="B775">
            <v>43892</v>
          </cell>
        </row>
        <row r="776">
          <cell r="A776" t="str">
            <v>CA5778385016</v>
          </cell>
          <cell r="B776">
            <v>44043</v>
          </cell>
        </row>
        <row r="777">
          <cell r="A777" t="str">
            <v>GB0001772945</v>
          </cell>
          <cell r="B777">
            <v>43857</v>
          </cell>
        </row>
        <row r="778">
          <cell r="A778" t="str">
            <v>US45781U1034</v>
          </cell>
          <cell r="B778">
            <v>44028</v>
          </cell>
        </row>
        <row r="779">
          <cell r="A779" t="str">
            <v>US36164V3050</v>
          </cell>
          <cell r="B779">
            <v>44186</v>
          </cell>
        </row>
        <row r="780">
          <cell r="A780" t="str">
            <v>USU834501038</v>
          </cell>
          <cell r="B780">
            <v>44131</v>
          </cell>
        </row>
        <row r="781">
          <cell r="A781" t="str">
            <v>CA0287911014</v>
          </cell>
          <cell r="B781">
            <v>43937</v>
          </cell>
        </row>
        <row r="782">
          <cell r="A782" t="str">
            <v>CA83569F2044</v>
          </cell>
          <cell r="B782">
            <v>44084</v>
          </cell>
        </row>
        <row r="783">
          <cell r="A783" t="str">
            <v>US43114K1088</v>
          </cell>
          <cell r="B783">
            <v>44133</v>
          </cell>
        </row>
        <row r="784">
          <cell r="A784" t="str">
            <v>FR0000044810</v>
          </cell>
          <cell r="B784">
            <v>44019</v>
          </cell>
        </row>
        <row r="785">
          <cell r="A785" t="str">
            <v>CA53680R2054</v>
          </cell>
          <cell r="B785">
            <v>43874</v>
          </cell>
        </row>
        <row r="786">
          <cell r="A786" t="str">
            <v>US45782F1057</v>
          </cell>
          <cell r="B786">
            <v>43956</v>
          </cell>
        </row>
        <row r="787">
          <cell r="A787" t="str">
            <v>DE000A2G8XX3</v>
          </cell>
          <cell r="B787">
            <v>43965</v>
          </cell>
        </row>
        <row r="788">
          <cell r="A788" t="str">
            <v>US30233G1004</v>
          </cell>
          <cell r="B788">
            <v>44174</v>
          </cell>
        </row>
        <row r="789">
          <cell r="A789" t="str">
            <v>CA67011V1076</v>
          </cell>
          <cell r="B789">
            <v>44155</v>
          </cell>
        </row>
        <row r="790">
          <cell r="A790" t="str">
            <v>CA13567P1027</v>
          </cell>
          <cell r="B790">
            <v>43864</v>
          </cell>
        </row>
        <row r="791">
          <cell r="A791" t="str">
            <v>VGG2120A1012</v>
          </cell>
          <cell r="B791">
            <v>43962</v>
          </cell>
        </row>
        <row r="792">
          <cell r="A792" t="str">
            <v>CA68217L1094</v>
          </cell>
          <cell r="B792">
            <v>43915</v>
          </cell>
        </row>
        <row r="793">
          <cell r="A793" t="str">
            <v>FR0013247137</v>
          </cell>
          <cell r="B793">
            <v>44167</v>
          </cell>
        </row>
        <row r="794">
          <cell r="A794" t="str">
            <v>CA09609M1077</v>
          </cell>
          <cell r="B794">
            <v>44091</v>
          </cell>
        </row>
        <row r="795">
          <cell r="A795" t="str">
            <v>CA67059X1069</v>
          </cell>
          <cell r="B795">
            <v>44124</v>
          </cell>
        </row>
        <row r="796">
          <cell r="A796" t="str">
            <v>MHY756381098</v>
          </cell>
          <cell r="B796">
            <v>43966</v>
          </cell>
        </row>
        <row r="797">
          <cell r="A797" t="str">
            <v>US49803V1070</v>
          </cell>
          <cell r="B797">
            <v>44064</v>
          </cell>
        </row>
        <row r="798">
          <cell r="A798" t="str">
            <v>US0352901054</v>
          </cell>
          <cell r="B798">
            <v>44004</v>
          </cell>
        </row>
        <row r="799">
          <cell r="A799" t="str">
            <v>CA30051B1004</v>
          </cell>
          <cell r="B799">
            <v>44063</v>
          </cell>
        </row>
        <row r="800">
          <cell r="A800" t="str">
            <v>CA64072V1004</v>
          </cell>
          <cell r="B800">
            <v>44186</v>
          </cell>
        </row>
        <row r="801">
          <cell r="A801" t="str">
            <v>DE000A2LQ009</v>
          </cell>
          <cell r="B801">
            <v>44013</v>
          </cell>
        </row>
        <row r="802">
          <cell r="A802" t="str">
            <v>US00972L1070</v>
          </cell>
          <cell r="B802">
            <v>44116</v>
          </cell>
        </row>
        <row r="803">
          <cell r="A803" t="str">
            <v>US88337K2033</v>
          </cell>
          <cell r="B803">
            <v>44123</v>
          </cell>
        </row>
        <row r="804">
          <cell r="A804" t="str">
            <v>US88339A2033</v>
          </cell>
          <cell r="B804">
            <v>44026</v>
          </cell>
        </row>
        <row r="805">
          <cell r="A805" t="str">
            <v>US0545611057</v>
          </cell>
          <cell r="B805">
            <v>43846</v>
          </cell>
        </row>
        <row r="806">
          <cell r="A806" t="str">
            <v>PAL1201471A1</v>
          </cell>
          <cell r="B806">
            <v>43888</v>
          </cell>
        </row>
        <row r="807">
          <cell r="A807" t="str">
            <v>CA40356P1009</v>
          </cell>
          <cell r="B807">
            <v>44099</v>
          </cell>
        </row>
        <row r="808">
          <cell r="A808" t="str">
            <v>CA22026V1058</v>
          </cell>
          <cell r="B808">
            <v>43978</v>
          </cell>
        </row>
        <row r="809">
          <cell r="A809" t="str">
            <v>US0044682039</v>
          </cell>
          <cell r="B809">
            <v>44043</v>
          </cell>
        </row>
        <row r="810">
          <cell r="A810" t="str">
            <v>US97382A3095</v>
          </cell>
          <cell r="B810">
            <v>44098</v>
          </cell>
        </row>
        <row r="811">
          <cell r="A811" t="str">
            <v>CA72433U3073</v>
          </cell>
          <cell r="B811">
            <v>44188</v>
          </cell>
        </row>
        <row r="812">
          <cell r="A812" t="str">
            <v>VGG8675V1013</v>
          </cell>
          <cell r="B812">
            <v>44042</v>
          </cell>
        </row>
        <row r="813">
          <cell r="A813" t="str">
            <v>KYG970081090</v>
          </cell>
          <cell r="B813">
            <v>44168</v>
          </cell>
        </row>
        <row r="814">
          <cell r="A814" t="str">
            <v>CA79015E6010</v>
          </cell>
          <cell r="B814">
            <v>44085</v>
          </cell>
        </row>
        <row r="815">
          <cell r="A815" t="str">
            <v>US21640C1053</v>
          </cell>
          <cell r="B815">
            <v>44118</v>
          </cell>
        </row>
        <row r="816">
          <cell r="A816" t="str">
            <v>CA4592211078</v>
          </cell>
          <cell r="B816">
            <v>44040</v>
          </cell>
        </row>
        <row r="817">
          <cell r="A817" t="str">
            <v>GB00BYSS4K11</v>
          </cell>
          <cell r="B817">
            <v>44048</v>
          </cell>
        </row>
        <row r="818">
          <cell r="A818" t="str">
            <v>US4282951098</v>
          </cell>
          <cell r="B818">
            <v>44067</v>
          </cell>
        </row>
        <row r="819">
          <cell r="A819" t="str">
            <v>US76133L1035</v>
          </cell>
          <cell r="B819">
            <v>44090</v>
          </cell>
        </row>
        <row r="820">
          <cell r="A820" t="str">
            <v>NL0009901610</v>
          </cell>
          <cell r="B820">
            <v>44092</v>
          </cell>
        </row>
        <row r="821">
          <cell r="A821" t="str">
            <v>US09072V4023</v>
          </cell>
          <cell r="B821">
            <v>44081</v>
          </cell>
        </row>
        <row r="822">
          <cell r="A822" t="str">
            <v>BMG858331124</v>
          </cell>
          <cell r="B822">
            <v>44172</v>
          </cell>
        </row>
        <row r="823">
          <cell r="A823" t="str">
            <v>CA92535P1053</v>
          </cell>
          <cell r="B823">
            <v>44179</v>
          </cell>
        </row>
        <row r="824">
          <cell r="A824" t="str">
            <v>DE000A2NB502</v>
          </cell>
          <cell r="B824">
            <v>43867</v>
          </cell>
        </row>
        <row r="825">
          <cell r="A825" t="str">
            <v>DE000A2LQ900</v>
          </cell>
          <cell r="B825">
            <v>44161</v>
          </cell>
        </row>
        <row r="826">
          <cell r="A826" t="str">
            <v>US8679316021</v>
          </cell>
          <cell r="B826">
            <v>44084</v>
          </cell>
        </row>
        <row r="827">
          <cell r="A827" t="str">
            <v>US46647L2043</v>
          </cell>
          <cell r="B827">
            <v>43970</v>
          </cell>
        </row>
        <row r="828">
          <cell r="A828" t="str">
            <v>US04545L1070</v>
          </cell>
          <cell r="B828">
            <v>43971</v>
          </cell>
        </row>
        <row r="829">
          <cell r="A829" t="str">
            <v>CA85209D4084</v>
          </cell>
          <cell r="B829">
            <v>44011</v>
          </cell>
        </row>
        <row r="830">
          <cell r="A830" t="str">
            <v>CA74625A1075</v>
          </cell>
          <cell r="B830">
            <v>44138</v>
          </cell>
        </row>
        <row r="831">
          <cell r="A831" t="str">
            <v>CA37958W1032</v>
          </cell>
          <cell r="B831">
            <v>43979</v>
          </cell>
        </row>
        <row r="832">
          <cell r="A832" t="str">
            <v>US84987P1057</v>
          </cell>
          <cell r="B832">
            <v>44102</v>
          </cell>
        </row>
        <row r="833">
          <cell r="A833" t="str">
            <v>CA22889C1032</v>
          </cell>
          <cell r="B833">
            <v>44106</v>
          </cell>
        </row>
        <row r="834">
          <cell r="A834" t="str">
            <v>CA4283041099</v>
          </cell>
          <cell r="B834">
            <v>44187</v>
          </cell>
        </row>
        <row r="835">
          <cell r="A835" t="str">
            <v>US74737V1061</v>
          </cell>
          <cell r="B835">
            <v>44068</v>
          </cell>
        </row>
        <row r="836">
          <cell r="A836" t="str">
            <v>CA5316962011</v>
          </cell>
          <cell r="B836">
            <v>43854</v>
          </cell>
        </row>
        <row r="837">
          <cell r="A837" t="str">
            <v>US78636X8737</v>
          </cell>
          <cell r="B837">
            <v>44042</v>
          </cell>
        </row>
        <row r="838">
          <cell r="A838" t="str">
            <v>US74257L1089</v>
          </cell>
          <cell r="B838">
            <v>44103</v>
          </cell>
        </row>
        <row r="839">
          <cell r="A839" t="str">
            <v>CA06828J1057</v>
          </cell>
          <cell r="B839">
            <v>44085</v>
          </cell>
        </row>
        <row r="840">
          <cell r="A840" t="str">
            <v>CA4510791078</v>
          </cell>
          <cell r="B840">
            <v>43833</v>
          </cell>
        </row>
        <row r="841">
          <cell r="A841" t="str">
            <v>CA69526L1031</v>
          </cell>
          <cell r="B841">
            <v>43990</v>
          </cell>
        </row>
        <row r="842">
          <cell r="A842" t="str">
            <v>CA45827L1094</v>
          </cell>
          <cell r="B842">
            <v>43880</v>
          </cell>
        </row>
        <row r="843">
          <cell r="A843" t="str">
            <v>US86633R1041</v>
          </cell>
          <cell r="B843">
            <v>43930</v>
          </cell>
        </row>
        <row r="844">
          <cell r="A844" t="str">
            <v>CA59511R1082</v>
          </cell>
          <cell r="B844">
            <v>43962</v>
          </cell>
        </row>
        <row r="845">
          <cell r="A845" t="str">
            <v>AU000000HAR2</v>
          </cell>
          <cell r="B845">
            <v>43865</v>
          </cell>
        </row>
        <row r="846">
          <cell r="A846" t="str">
            <v>CA2272981069</v>
          </cell>
          <cell r="B846">
            <v>43845</v>
          </cell>
        </row>
        <row r="847">
          <cell r="A847" t="str">
            <v>GB00BFXZC448</v>
          </cell>
          <cell r="B847">
            <v>44176</v>
          </cell>
        </row>
        <row r="848">
          <cell r="A848" t="str">
            <v>AU0000025975</v>
          </cell>
          <cell r="B848">
            <v>44103</v>
          </cell>
        </row>
        <row r="849">
          <cell r="A849" t="str">
            <v>MHY272654077</v>
          </cell>
          <cell r="B849">
            <v>44125</v>
          </cell>
        </row>
        <row r="850">
          <cell r="A850" t="str">
            <v>JP3678800008</v>
          </cell>
          <cell r="B850">
            <v>43969</v>
          </cell>
        </row>
        <row r="851">
          <cell r="A851" t="str">
            <v>CA94856V1094</v>
          </cell>
          <cell r="B851">
            <v>43851</v>
          </cell>
        </row>
        <row r="852">
          <cell r="A852" t="str">
            <v>CA15671G5068</v>
          </cell>
          <cell r="B852">
            <v>44021</v>
          </cell>
        </row>
        <row r="853">
          <cell r="A853" t="str">
            <v>US45790J5039</v>
          </cell>
          <cell r="B853">
            <v>43837</v>
          </cell>
        </row>
        <row r="854">
          <cell r="A854" t="str">
            <v>US15644G1040</v>
          </cell>
          <cell r="B854">
            <v>44118</v>
          </cell>
        </row>
        <row r="855">
          <cell r="A855" t="str">
            <v>CA9095801028</v>
          </cell>
          <cell r="B855">
            <v>43878</v>
          </cell>
        </row>
        <row r="856">
          <cell r="A856" t="str">
            <v>US0547547002</v>
          </cell>
          <cell r="B856">
            <v>44174</v>
          </cell>
        </row>
        <row r="857">
          <cell r="A857" t="str">
            <v>CA76112T2002</v>
          </cell>
          <cell r="B857">
            <v>43903</v>
          </cell>
        </row>
        <row r="858">
          <cell r="A858" t="str">
            <v>CA88825L1013</v>
          </cell>
          <cell r="B858">
            <v>44098</v>
          </cell>
        </row>
        <row r="859">
          <cell r="A859" t="str">
            <v>US71880W2044</v>
          </cell>
          <cell r="B859">
            <v>43845</v>
          </cell>
        </row>
        <row r="860">
          <cell r="A860" t="str">
            <v>CA05153Y1097</v>
          </cell>
          <cell r="B860">
            <v>44049</v>
          </cell>
        </row>
        <row r="861">
          <cell r="A861" t="str">
            <v>CA00775M1041</v>
          </cell>
          <cell r="B861">
            <v>43854</v>
          </cell>
        </row>
        <row r="862">
          <cell r="A862" t="str">
            <v>LU1914372336</v>
          </cell>
          <cell r="B862">
            <v>43850</v>
          </cell>
        </row>
        <row r="863">
          <cell r="A863" t="str">
            <v>ES0184696104</v>
          </cell>
          <cell r="B863">
            <v>44154</v>
          </cell>
        </row>
        <row r="864">
          <cell r="A864" t="str">
            <v>CA97817T1057</v>
          </cell>
          <cell r="B864">
            <v>43923</v>
          </cell>
        </row>
        <row r="865">
          <cell r="A865" t="str">
            <v>US12542Q7060</v>
          </cell>
          <cell r="B865">
            <v>44123</v>
          </cell>
        </row>
        <row r="866">
          <cell r="A866" t="str">
            <v>CA22905T2056</v>
          </cell>
          <cell r="B866">
            <v>43868</v>
          </cell>
        </row>
        <row r="867">
          <cell r="A867" t="str">
            <v>CA45845F1009</v>
          </cell>
          <cell r="B867">
            <v>44011</v>
          </cell>
        </row>
        <row r="868">
          <cell r="A868" t="str">
            <v>CA74052D1033</v>
          </cell>
          <cell r="B868">
            <v>43886</v>
          </cell>
        </row>
        <row r="869">
          <cell r="A869" t="str">
            <v>CA46989Q1000</v>
          </cell>
          <cell r="B869">
            <v>43922</v>
          </cell>
        </row>
        <row r="870">
          <cell r="A870" t="str">
            <v>CA31831N2086</v>
          </cell>
          <cell r="B870">
            <v>44181</v>
          </cell>
        </row>
        <row r="871">
          <cell r="A871" t="str">
            <v>CA3901433035</v>
          </cell>
          <cell r="B871">
            <v>43956</v>
          </cell>
        </row>
        <row r="872">
          <cell r="A872" t="str">
            <v>CA0673964080</v>
          </cell>
          <cell r="B872">
            <v>44118</v>
          </cell>
        </row>
        <row r="873">
          <cell r="A873" t="str">
            <v>FR0013340973</v>
          </cell>
          <cell r="B873">
            <v>44054</v>
          </cell>
        </row>
        <row r="874">
          <cell r="A874" t="str">
            <v>US0787711029</v>
          </cell>
          <cell r="B874">
            <v>43871</v>
          </cell>
        </row>
        <row r="875">
          <cell r="A875" t="str">
            <v>US8883145075</v>
          </cell>
          <cell r="B875">
            <v>44166</v>
          </cell>
        </row>
        <row r="876">
          <cell r="A876" t="str">
            <v>CA98584W2067</v>
          </cell>
          <cell r="B876">
            <v>43970</v>
          </cell>
        </row>
        <row r="877">
          <cell r="A877" t="str">
            <v>CA25545P1036</v>
          </cell>
          <cell r="B877">
            <v>44145</v>
          </cell>
        </row>
        <row r="878">
          <cell r="A878" t="str">
            <v>JE00B5BCW814</v>
          </cell>
          <cell r="B878">
            <v>44104</v>
          </cell>
        </row>
        <row r="879">
          <cell r="A879" t="str">
            <v>AU0000038309</v>
          </cell>
          <cell r="B879">
            <v>43865</v>
          </cell>
        </row>
        <row r="880">
          <cell r="A880" t="str">
            <v>AU0000038879</v>
          </cell>
          <cell r="B880">
            <v>43962</v>
          </cell>
        </row>
        <row r="881">
          <cell r="A881" t="str">
            <v>JE00B61ZHN74</v>
          </cell>
          <cell r="B881">
            <v>43900</v>
          </cell>
        </row>
        <row r="882">
          <cell r="A882" t="str">
            <v>CA74914P1045</v>
          </cell>
          <cell r="B882">
            <v>44069</v>
          </cell>
        </row>
        <row r="883">
          <cell r="A883" t="str">
            <v>CA19200Q1000</v>
          </cell>
          <cell r="B883">
            <v>44007</v>
          </cell>
        </row>
        <row r="884">
          <cell r="A884" t="str">
            <v>US58549G2093</v>
          </cell>
          <cell r="B884">
            <v>43844</v>
          </cell>
        </row>
        <row r="885">
          <cell r="A885" t="str">
            <v>US8972386069</v>
          </cell>
          <cell r="B885">
            <v>43962</v>
          </cell>
        </row>
        <row r="886">
          <cell r="A886" t="str">
            <v>US05070R1041</v>
          </cell>
          <cell r="B886">
            <v>43845</v>
          </cell>
        </row>
        <row r="887">
          <cell r="A887" t="str">
            <v>US8888461022</v>
          </cell>
          <cell r="B887">
            <v>43999</v>
          </cell>
        </row>
        <row r="888">
          <cell r="A888" t="str">
            <v>CA00489Y4022</v>
          </cell>
          <cell r="B888">
            <v>44102</v>
          </cell>
        </row>
        <row r="889">
          <cell r="A889" t="str">
            <v>US88870P1066</v>
          </cell>
          <cell r="B889">
            <v>43985</v>
          </cell>
        </row>
        <row r="890">
          <cell r="A890" t="str">
            <v>US29266S3040</v>
          </cell>
          <cell r="B890">
            <v>44110</v>
          </cell>
        </row>
        <row r="891">
          <cell r="A891" t="str">
            <v>MHY673051055</v>
          </cell>
          <cell r="B891">
            <v>44137</v>
          </cell>
        </row>
        <row r="892">
          <cell r="A892" t="str">
            <v>US42225K1060</v>
          </cell>
          <cell r="B892">
            <v>43899</v>
          </cell>
        </row>
        <row r="893">
          <cell r="A893" t="str">
            <v>US26210U2033</v>
          </cell>
          <cell r="B893">
            <v>43980</v>
          </cell>
        </row>
        <row r="894">
          <cell r="A894" t="str">
            <v>US61179L1008</v>
          </cell>
          <cell r="B894">
            <v>44147</v>
          </cell>
        </row>
        <row r="895">
          <cell r="A895" t="str">
            <v>CA37959M2031</v>
          </cell>
          <cell r="B895">
            <v>43930</v>
          </cell>
        </row>
        <row r="896">
          <cell r="A896" t="str">
            <v>US9875372065</v>
          </cell>
          <cell r="B896">
            <v>44158</v>
          </cell>
        </row>
        <row r="897">
          <cell r="A897" t="str">
            <v>US41015N1063</v>
          </cell>
          <cell r="B897">
            <v>44165</v>
          </cell>
        </row>
        <row r="898">
          <cell r="A898" t="str">
            <v>CA68622A1021</v>
          </cell>
          <cell r="B898">
            <v>43984</v>
          </cell>
        </row>
        <row r="899">
          <cell r="A899" t="str">
            <v>US64050Y1001</v>
          </cell>
          <cell r="B899">
            <v>43957</v>
          </cell>
        </row>
        <row r="900">
          <cell r="A900" t="str">
            <v>US34983P1049</v>
          </cell>
          <cell r="B900">
            <v>43929</v>
          </cell>
        </row>
        <row r="901">
          <cell r="A901" t="str">
            <v>US74371L1098</v>
          </cell>
          <cell r="B901">
            <v>43843</v>
          </cell>
        </row>
        <row r="902">
          <cell r="A902" t="str">
            <v>MHY737603016</v>
          </cell>
          <cell r="B902">
            <v>44012</v>
          </cell>
        </row>
        <row r="903">
          <cell r="A903" t="str">
            <v>CA64886W1041</v>
          </cell>
          <cell r="B903">
            <v>44055</v>
          </cell>
        </row>
        <row r="904">
          <cell r="A904" t="str">
            <v>US74933X1046</v>
          </cell>
          <cell r="B904">
            <v>44151</v>
          </cell>
        </row>
        <row r="905">
          <cell r="A905" t="str">
            <v>CA5443121010</v>
          </cell>
          <cell r="B905">
            <v>44067</v>
          </cell>
        </row>
        <row r="906">
          <cell r="A906" t="str">
            <v>CA06766C2031</v>
          </cell>
          <cell r="B906">
            <v>43893</v>
          </cell>
        </row>
        <row r="907">
          <cell r="A907" t="str">
            <v>CA44861F1027</v>
          </cell>
          <cell r="B907">
            <v>44146</v>
          </cell>
        </row>
        <row r="908">
          <cell r="A908" t="str">
            <v>CA45826T1030</v>
          </cell>
          <cell r="B908">
            <v>44021</v>
          </cell>
        </row>
        <row r="909">
          <cell r="A909" t="str">
            <v>CA73927C1005</v>
          </cell>
          <cell r="B909">
            <v>43879</v>
          </cell>
        </row>
        <row r="910">
          <cell r="A910" t="str">
            <v>AU000000AEB3</v>
          </cell>
          <cell r="B910">
            <v>44085</v>
          </cell>
        </row>
        <row r="911">
          <cell r="A911" t="str">
            <v>CA86071P1071</v>
          </cell>
          <cell r="B911">
            <v>44105</v>
          </cell>
        </row>
        <row r="912">
          <cell r="A912" t="str">
            <v>CA38149Q1046</v>
          </cell>
          <cell r="B912">
            <v>43843</v>
          </cell>
        </row>
        <row r="913">
          <cell r="A913" t="str">
            <v>CA3037671078</v>
          </cell>
          <cell r="B913">
            <v>44180</v>
          </cell>
        </row>
        <row r="914">
          <cell r="A914" t="str">
            <v>CA24735H1047</v>
          </cell>
          <cell r="B914">
            <v>43879</v>
          </cell>
        </row>
        <row r="915">
          <cell r="A915" t="str">
            <v>US59564R2031</v>
          </cell>
          <cell r="B915">
            <v>43893</v>
          </cell>
        </row>
        <row r="916">
          <cell r="A916" t="str">
            <v>CA01438U4000</v>
          </cell>
          <cell r="B916">
            <v>43874</v>
          </cell>
        </row>
        <row r="917">
          <cell r="A917" t="str">
            <v>GB00B5BT0K07</v>
          </cell>
          <cell r="B917">
            <v>43923</v>
          </cell>
        </row>
        <row r="918">
          <cell r="A918" t="str">
            <v>GB00BJVJZD68</v>
          </cell>
          <cell r="B918">
            <v>44090</v>
          </cell>
        </row>
        <row r="919">
          <cell r="A919" t="str">
            <v>AU000000AB15</v>
          </cell>
          <cell r="B919">
            <v>43900</v>
          </cell>
        </row>
        <row r="920">
          <cell r="A920" t="str">
            <v>US7616403090</v>
          </cell>
          <cell r="B920">
            <v>44141</v>
          </cell>
        </row>
        <row r="921">
          <cell r="A921" t="str">
            <v>CA6515091016</v>
          </cell>
          <cell r="B921">
            <v>43987</v>
          </cell>
        </row>
        <row r="922">
          <cell r="A922" t="str">
            <v>CA5495461090</v>
          </cell>
          <cell r="B922">
            <v>43991</v>
          </cell>
        </row>
        <row r="923">
          <cell r="A923" t="str">
            <v>CA60870N2095</v>
          </cell>
          <cell r="B923">
            <v>43970</v>
          </cell>
        </row>
        <row r="924">
          <cell r="A924" t="str">
            <v>CA13322A1012</v>
          </cell>
          <cell r="B924">
            <v>43999</v>
          </cell>
        </row>
        <row r="925">
          <cell r="A925" t="str">
            <v>ZAE000146932</v>
          </cell>
          <cell r="B925">
            <v>43971</v>
          </cell>
        </row>
        <row r="926">
          <cell r="A926" t="str">
            <v>BMG0750W2037</v>
          </cell>
          <cell r="B926">
            <v>44151</v>
          </cell>
        </row>
        <row r="927">
          <cell r="A927" t="str">
            <v>US84842R5028</v>
          </cell>
          <cell r="B927">
            <v>43906</v>
          </cell>
        </row>
        <row r="928">
          <cell r="A928" t="str">
            <v>US92836Y2019</v>
          </cell>
          <cell r="B928">
            <v>44049</v>
          </cell>
        </row>
        <row r="929">
          <cell r="A929" t="str">
            <v>SE0012454379</v>
          </cell>
          <cell r="B929">
            <v>43999</v>
          </cell>
        </row>
        <row r="930">
          <cell r="A930" t="str">
            <v>SE0012455202</v>
          </cell>
          <cell r="B930">
            <v>43971</v>
          </cell>
        </row>
        <row r="931">
          <cell r="A931" t="str">
            <v>SE0012455525</v>
          </cell>
          <cell r="B931">
            <v>43956</v>
          </cell>
        </row>
        <row r="932">
          <cell r="A932" t="str">
            <v>US91914N3017</v>
          </cell>
          <cell r="B932">
            <v>43892</v>
          </cell>
        </row>
        <row r="933">
          <cell r="A933" t="str">
            <v>CA5914081099</v>
          </cell>
          <cell r="B933">
            <v>43930</v>
          </cell>
        </row>
        <row r="934">
          <cell r="A934" t="str">
            <v>CA89785F1009</v>
          </cell>
          <cell r="B934">
            <v>44175</v>
          </cell>
        </row>
        <row r="935">
          <cell r="A935" t="str">
            <v>CA06851X1042</v>
          </cell>
          <cell r="B935">
            <v>43984</v>
          </cell>
        </row>
        <row r="936">
          <cell r="A936" t="str">
            <v>SE0011281823</v>
          </cell>
          <cell r="B936">
            <v>43903</v>
          </cell>
        </row>
        <row r="937">
          <cell r="A937" t="str">
            <v>CA0462962089</v>
          </cell>
          <cell r="B937">
            <v>43935</v>
          </cell>
        </row>
        <row r="938">
          <cell r="A938" t="str">
            <v>GB00BJ0CHQ31</v>
          </cell>
          <cell r="B938">
            <v>44103</v>
          </cell>
        </row>
        <row r="939">
          <cell r="A939" t="str">
            <v>US07039P1049</v>
          </cell>
          <cell r="B939">
            <v>43907</v>
          </cell>
        </row>
        <row r="940">
          <cell r="A940" t="str">
            <v>FR0011067669</v>
          </cell>
          <cell r="B940">
            <v>43938</v>
          </cell>
        </row>
        <row r="941">
          <cell r="A941" t="str">
            <v>SE0007704788</v>
          </cell>
          <cell r="B941">
            <v>44187</v>
          </cell>
        </row>
        <row r="942">
          <cell r="A942" t="str">
            <v>US7202795040</v>
          </cell>
          <cell r="B942">
            <v>43966</v>
          </cell>
        </row>
        <row r="943">
          <cell r="A943" t="str">
            <v>CA88581L2049</v>
          </cell>
          <cell r="B943">
            <v>43950</v>
          </cell>
        </row>
        <row r="944">
          <cell r="A944" t="str">
            <v>AU0000049918</v>
          </cell>
          <cell r="B944">
            <v>44144</v>
          </cell>
        </row>
        <row r="945">
          <cell r="A945" t="str">
            <v>NL0000388619</v>
          </cell>
          <cell r="B945">
            <v>44162</v>
          </cell>
        </row>
        <row r="946">
          <cell r="A946" t="str">
            <v>CA29247C1059</v>
          </cell>
          <cell r="B946">
            <v>44020</v>
          </cell>
        </row>
        <row r="947">
          <cell r="A947" t="str">
            <v>DE000A2YPGM4</v>
          </cell>
          <cell r="B947">
            <v>44104</v>
          </cell>
        </row>
        <row r="948">
          <cell r="A948" t="str">
            <v>US98872F2048</v>
          </cell>
          <cell r="B948">
            <v>43938</v>
          </cell>
        </row>
        <row r="949">
          <cell r="A949" t="str">
            <v>US30711Y2019</v>
          </cell>
          <cell r="B949">
            <v>44001</v>
          </cell>
        </row>
        <row r="950">
          <cell r="A950" t="str">
            <v>AU0000052284</v>
          </cell>
          <cell r="B950">
            <v>44085</v>
          </cell>
        </row>
        <row r="951">
          <cell r="A951" t="str">
            <v>CA90137G1019</v>
          </cell>
          <cell r="B951">
            <v>43850</v>
          </cell>
        </row>
        <row r="952">
          <cell r="A952" t="str">
            <v>CA70259T1075</v>
          </cell>
          <cell r="B952">
            <v>43921</v>
          </cell>
        </row>
        <row r="953">
          <cell r="A953" t="str">
            <v>SE0005568136</v>
          </cell>
          <cell r="B953">
            <v>44088</v>
          </cell>
        </row>
        <row r="954">
          <cell r="A954" t="str">
            <v>SE0001625534</v>
          </cell>
          <cell r="B954">
            <v>44182</v>
          </cell>
        </row>
        <row r="955">
          <cell r="A955" t="str">
            <v>KYG4645B1014</v>
          </cell>
          <cell r="B955">
            <v>43979</v>
          </cell>
        </row>
        <row r="956">
          <cell r="A956" t="str">
            <v>CA38116W1005</v>
          </cell>
          <cell r="B956">
            <v>43922</v>
          </cell>
        </row>
        <row r="957">
          <cell r="A957" t="str">
            <v>CA6478241012</v>
          </cell>
          <cell r="B957">
            <v>44155</v>
          </cell>
        </row>
        <row r="958">
          <cell r="A958" t="str">
            <v>BMG713291091</v>
          </cell>
          <cell r="B958">
            <v>44025</v>
          </cell>
        </row>
        <row r="959">
          <cell r="A959" t="str">
            <v>US86944Q1004</v>
          </cell>
          <cell r="B959">
            <v>44008</v>
          </cell>
        </row>
        <row r="960">
          <cell r="A960" t="str">
            <v>US68404L1026</v>
          </cell>
          <cell r="B960">
            <v>43865</v>
          </cell>
        </row>
        <row r="961">
          <cell r="A961" t="str">
            <v>US89336Q2093</v>
          </cell>
          <cell r="B961">
            <v>44082</v>
          </cell>
        </row>
        <row r="962">
          <cell r="A962" t="str">
            <v>CA29876F1062</v>
          </cell>
          <cell r="B962">
            <v>44014</v>
          </cell>
        </row>
        <row r="963">
          <cell r="A963" t="str">
            <v>CA36315W2022</v>
          </cell>
          <cell r="B963">
            <v>43937</v>
          </cell>
        </row>
        <row r="964">
          <cell r="A964" t="str">
            <v>CA1317701094</v>
          </cell>
          <cell r="B964">
            <v>44137</v>
          </cell>
        </row>
        <row r="965">
          <cell r="A965" t="str">
            <v>CA30233R3045</v>
          </cell>
          <cell r="B965">
            <v>44014</v>
          </cell>
        </row>
        <row r="966">
          <cell r="A966" t="str">
            <v>CA59325P1080</v>
          </cell>
          <cell r="B966">
            <v>43913</v>
          </cell>
        </row>
        <row r="967">
          <cell r="A967" t="str">
            <v>CA38116T1075</v>
          </cell>
          <cell r="B967">
            <v>43971</v>
          </cell>
        </row>
        <row r="968">
          <cell r="A968" t="str">
            <v>MHY8897Y1648</v>
          </cell>
          <cell r="B968">
            <v>44053</v>
          </cell>
        </row>
        <row r="969">
          <cell r="A969" t="str">
            <v>US8762142060</v>
          </cell>
          <cell r="B969">
            <v>44020</v>
          </cell>
        </row>
        <row r="970">
          <cell r="A970" t="str">
            <v>CA3680171095</v>
          </cell>
          <cell r="B970">
            <v>44176</v>
          </cell>
        </row>
        <row r="971">
          <cell r="A971" t="str">
            <v>CA03836P1080</v>
          </cell>
          <cell r="B971">
            <v>44057</v>
          </cell>
        </row>
        <row r="972">
          <cell r="A972" t="str">
            <v>CA21872J1093</v>
          </cell>
          <cell r="B972">
            <v>44021</v>
          </cell>
        </row>
        <row r="973">
          <cell r="A973" t="str">
            <v>CA82964J1003</v>
          </cell>
          <cell r="B973">
            <v>44120</v>
          </cell>
        </row>
        <row r="974">
          <cell r="A974" t="str">
            <v>US00687D1019</v>
          </cell>
          <cell r="B974">
            <v>44012</v>
          </cell>
        </row>
        <row r="975">
          <cell r="A975" t="str">
            <v>GB00BGCC6189</v>
          </cell>
          <cell r="B975">
            <v>43957</v>
          </cell>
        </row>
        <row r="976">
          <cell r="A976" t="str">
            <v>HU0000170162</v>
          </cell>
          <cell r="B976">
            <v>44049</v>
          </cell>
        </row>
        <row r="977">
          <cell r="A977" t="str">
            <v>US47009K1079</v>
          </cell>
          <cell r="B977">
            <v>43839</v>
          </cell>
        </row>
        <row r="978">
          <cell r="A978" t="str">
            <v>US88165N2045</v>
          </cell>
          <cell r="B978">
            <v>44040</v>
          </cell>
        </row>
        <row r="979">
          <cell r="A979" t="str">
            <v>CA92917M1005</v>
          </cell>
          <cell r="B979">
            <v>44029</v>
          </cell>
        </row>
        <row r="980">
          <cell r="A980" t="str">
            <v>KYG9544W1069</v>
          </cell>
          <cell r="B980">
            <v>43971</v>
          </cell>
        </row>
        <row r="981">
          <cell r="A981" t="str">
            <v>US23305L2060</v>
          </cell>
          <cell r="B981">
            <v>44075</v>
          </cell>
        </row>
        <row r="982">
          <cell r="A982" t="str">
            <v>CA53272L1031</v>
          </cell>
          <cell r="B982">
            <v>44049</v>
          </cell>
        </row>
        <row r="983">
          <cell r="A983" t="str">
            <v>US49579A3032</v>
          </cell>
          <cell r="B983">
            <v>44068</v>
          </cell>
        </row>
        <row r="984">
          <cell r="A984" t="str">
            <v>CA74167D1050</v>
          </cell>
          <cell r="B984">
            <v>44069</v>
          </cell>
        </row>
        <row r="985">
          <cell r="A985" t="str">
            <v>US83084J2024</v>
          </cell>
          <cell r="B985">
            <v>44113</v>
          </cell>
        </row>
        <row r="986">
          <cell r="A986" t="str">
            <v>SE0013256682</v>
          </cell>
          <cell r="B986">
            <v>44067</v>
          </cell>
        </row>
        <row r="987">
          <cell r="A987" t="str">
            <v>IT0005390965</v>
          </cell>
          <cell r="B987">
            <v>44106</v>
          </cell>
        </row>
        <row r="988">
          <cell r="A988" t="str">
            <v>CA64913E1016</v>
          </cell>
          <cell r="B988">
            <v>43958</v>
          </cell>
        </row>
        <row r="989">
          <cell r="A989" t="str">
            <v>US16953Q2049</v>
          </cell>
          <cell r="B989">
            <v>44033</v>
          </cell>
        </row>
        <row r="990">
          <cell r="A990" t="str">
            <v>CA08772P1036</v>
          </cell>
          <cell r="B990">
            <v>44007</v>
          </cell>
        </row>
        <row r="991">
          <cell r="A991" t="str">
            <v>US3751752052</v>
          </cell>
          <cell r="B991">
            <v>43846</v>
          </cell>
        </row>
        <row r="992">
          <cell r="A992" t="str">
            <v>CA61972E1051</v>
          </cell>
          <cell r="B992">
            <v>44060</v>
          </cell>
        </row>
        <row r="993">
          <cell r="A993" t="str">
            <v>VGG0335L2012</v>
          </cell>
          <cell r="B993">
            <v>44103</v>
          </cell>
        </row>
        <row r="994">
          <cell r="A994" t="str">
            <v>US29414J1079</v>
          </cell>
          <cell r="B994">
            <v>43935</v>
          </cell>
        </row>
        <row r="995">
          <cell r="A995" t="str">
            <v>DE000A254VC5</v>
          </cell>
          <cell r="B995">
            <v>43957</v>
          </cell>
        </row>
        <row r="996">
          <cell r="A996" t="str">
            <v>US36257V1052</v>
          </cell>
          <cell r="B996">
            <v>43838</v>
          </cell>
        </row>
        <row r="997">
          <cell r="A997" t="str">
            <v>US48138L2060</v>
          </cell>
          <cell r="B997">
            <v>43936</v>
          </cell>
        </row>
        <row r="998">
          <cell r="A998" t="str">
            <v>ES06828709G1</v>
          </cell>
          <cell r="B998">
            <v>43852</v>
          </cell>
        </row>
        <row r="999">
          <cell r="A999" t="str">
            <v>US04300J1079</v>
          </cell>
          <cell r="B999">
            <v>43963</v>
          </cell>
        </row>
        <row r="1000">
          <cell r="A1000" t="str">
            <v>GB00B1DJTV45</v>
          </cell>
          <cell r="B1000">
            <v>44123</v>
          </cell>
        </row>
        <row r="1001">
          <cell r="A1001" t="str">
            <v>CA94856V2084</v>
          </cell>
          <cell r="B1001">
            <v>44104</v>
          </cell>
        </row>
        <row r="1002">
          <cell r="A1002" t="str">
            <v>CA5316963001</v>
          </cell>
          <cell r="B1002">
            <v>43901</v>
          </cell>
        </row>
        <row r="1003">
          <cell r="A1003" t="str">
            <v>US09074B1070</v>
          </cell>
          <cell r="B1003">
            <v>43880</v>
          </cell>
        </row>
        <row r="1004">
          <cell r="A1004" t="str">
            <v>CA37891P1080</v>
          </cell>
          <cell r="B1004">
            <v>44109</v>
          </cell>
        </row>
        <row r="1005">
          <cell r="A1005" t="str">
            <v>CA20716C5028</v>
          </cell>
          <cell r="B1005">
            <v>44000</v>
          </cell>
        </row>
        <row r="1006">
          <cell r="A1006" t="str">
            <v>US64129T2078</v>
          </cell>
          <cell r="B1006">
            <v>44167</v>
          </cell>
        </row>
        <row r="1007">
          <cell r="A1007" t="str">
            <v>CA4283071021</v>
          </cell>
          <cell r="B1007">
            <v>44174</v>
          </cell>
        </row>
        <row r="1008">
          <cell r="A1008" t="str">
            <v>AU000000GPX0</v>
          </cell>
          <cell r="B1008">
            <v>44071</v>
          </cell>
        </row>
        <row r="1009">
          <cell r="A1009" t="str">
            <v>CA9095802018</v>
          </cell>
          <cell r="B1009">
            <v>44133</v>
          </cell>
        </row>
        <row r="1010">
          <cell r="A1010" t="str">
            <v>CA83011Y1088</v>
          </cell>
          <cell r="B1010">
            <v>43980</v>
          </cell>
        </row>
        <row r="1011">
          <cell r="A1011" t="str">
            <v>VGG9688A1003</v>
          </cell>
          <cell r="B1011">
            <v>43900</v>
          </cell>
        </row>
        <row r="1012">
          <cell r="A1012" t="str">
            <v>DE000WNDL219</v>
          </cell>
          <cell r="B1012">
            <v>43966</v>
          </cell>
        </row>
        <row r="1013">
          <cell r="A1013" t="str">
            <v>GB00BWWYSP41</v>
          </cell>
          <cell r="B1013">
            <v>44049</v>
          </cell>
        </row>
        <row r="1014">
          <cell r="A1014" t="str">
            <v>US92887H1077</v>
          </cell>
          <cell r="B1014">
            <v>43896</v>
          </cell>
        </row>
        <row r="1015">
          <cell r="A1015" t="str">
            <v>CA0976921076</v>
          </cell>
          <cell r="B1015">
            <v>44097</v>
          </cell>
        </row>
        <row r="1016">
          <cell r="A1016" t="str">
            <v>US7678363075</v>
          </cell>
          <cell r="B1016">
            <v>43976</v>
          </cell>
        </row>
        <row r="1017">
          <cell r="A1017" t="str">
            <v>US08182C1062</v>
          </cell>
          <cell r="B1017">
            <v>44067</v>
          </cell>
        </row>
        <row r="1018">
          <cell r="A1018" t="str">
            <v>CA76112T3091</v>
          </cell>
          <cell r="B1018">
            <v>43941</v>
          </cell>
        </row>
        <row r="1019">
          <cell r="A1019" t="str">
            <v>GB00BLJNXL82</v>
          </cell>
          <cell r="B1019">
            <v>43914</v>
          </cell>
        </row>
        <row r="1020">
          <cell r="A1020" t="str">
            <v>US59560V2088</v>
          </cell>
          <cell r="B1020">
            <v>43973</v>
          </cell>
        </row>
        <row r="1021">
          <cell r="A1021" t="str">
            <v>CA59101W1032</v>
          </cell>
          <cell r="B1021">
            <v>44153</v>
          </cell>
        </row>
        <row r="1022">
          <cell r="A1022" t="str">
            <v>CA70259T2065</v>
          </cell>
          <cell r="B1022">
            <v>43971</v>
          </cell>
        </row>
        <row r="1023">
          <cell r="A1023" t="str">
            <v>CA74839Y1079</v>
          </cell>
          <cell r="B1023">
            <v>43971</v>
          </cell>
        </row>
        <row r="1024">
          <cell r="A1024" t="str">
            <v>US37951D3008</v>
          </cell>
          <cell r="B1024">
            <v>44048</v>
          </cell>
        </row>
        <row r="1025">
          <cell r="A1025" t="str">
            <v>CA12764J1093</v>
          </cell>
          <cell r="B1025">
            <v>44138</v>
          </cell>
        </row>
        <row r="1026">
          <cell r="A1026" t="str">
            <v>CA3502671009</v>
          </cell>
          <cell r="B1026">
            <v>44158</v>
          </cell>
        </row>
        <row r="1027">
          <cell r="A1027" t="str">
            <v>CA8491131055</v>
          </cell>
          <cell r="B1027">
            <v>43949</v>
          </cell>
        </row>
        <row r="1028">
          <cell r="A1028" t="str">
            <v>SE0014186656</v>
          </cell>
          <cell r="B1028">
            <v>44181</v>
          </cell>
        </row>
        <row r="1029">
          <cell r="A1029" t="str">
            <v>CA09238B2093</v>
          </cell>
          <cell r="B1029">
            <v>44165</v>
          </cell>
        </row>
        <row r="1030">
          <cell r="A1030" t="str">
            <v>VGG4645C1095</v>
          </cell>
          <cell r="B1030">
            <v>44133</v>
          </cell>
        </row>
        <row r="1031">
          <cell r="A1031" t="str">
            <v>CA21871K9664</v>
          </cell>
          <cell r="B1031">
            <v>44071</v>
          </cell>
        </row>
        <row r="1032">
          <cell r="A1032" t="str">
            <v>CA06612P2008</v>
          </cell>
          <cell r="B1032">
            <v>44069</v>
          </cell>
        </row>
        <row r="1033">
          <cell r="A1033" t="str">
            <v>US98420U6047</v>
          </cell>
          <cell r="B1033">
            <v>43994</v>
          </cell>
        </row>
        <row r="1034">
          <cell r="A1034" t="str">
            <v>CA68622A2011</v>
          </cell>
          <cell r="B1034">
            <v>44146</v>
          </cell>
        </row>
        <row r="1035">
          <cell r="A1035" t="str">
            <v>US5391831030</v>
          </cell>
          <cell r="B1035">
            <v>44137</v>
          </cell>
        </row>
        <row r="1036">
          <cell r="A1036" t="str">
            <v>KYG642701042</v>
          </cell>
          <cell r="B1036">
            <v>43993</v>
          </cell>
        </row>
        <row r="1037">
          <cell r="A1037" t="str">
            <v>ES06735169G0</v>
          </cell>
          <cell r="B1037">
            <v>44012</v>
          </cell>
        </row>
        <row r="1038">
          <cell r="A1038" t="str">
            <v>FI4000440136</v>
          </cell>
          <cell r="B1038">
            <v>44004</v>
          </cell>
        </row>
        <row r="1039">
          <cell r="A1039" t="str">
            <v>ES06784309C1</v>
          </cell>
          <cell r="B1039">
            <v>44007</v>
          </cell>
        </row>
        <row r="1040">
          <cell r="A1040" t="str">
            <v>CA13322A2002</v>
          </cell>
          <cell r="B1040">
            <v>44183</v>
          </cell>
        </row>
        <row r="1041">
          <cell r="A1041" t="str">
            <v>CA48575L1076</v>
          </cell>
          <cell r="B1041">
            <v>44042</v>
          </cell>
        </row>
        <row r="1042">
          <cell r="A1042" t="str">
            <v>US8725901123</v>
          </cell>
          <cell r="B1042">
            <v>44033</v>
          </cell>
        </row>
        <row r="1043">
          <cell r="A1043" t="str">
            <v>CA5608291038</v>
          </cell>
          <cell r="B1043">
            <v>44097</v>
          </cell>
        </row>
        <row r="1044">
          <cell r="A1044" t="str">
            <v>ZAU000016933</v>
          </cell>
          <cell r="B1044">
            <v>44013</v>
          </cell>
        </row>
        <row r="1045">
          <cell r="A1045" t="str">
            <v>US2470783067</v>
          </cell>
          <cell r="B1045">
            <v>44064</v>
          </cell>
        </row>
        <row r="1046">
          <cell r="A1046" t="str">
            <v>US3842781078</v>
          </cell>
          <cell r="B1046">
            <v>44105</v>
          </cell>
        </row>
        <row r="1047">
          <cell r="A1047" t="str">
            <v>US65136T2050</v>
          </cell>
          <cell r="B1047">
            <v>44146</v>
          </cell>
        </row>
        <row r="1048">
          <cell r="A1048" t="str">
            <v>CA29876F2052</v>
          </cell>
          <cell r="B1048">
            <v>44172</v>
          </cell>
        </row>
        <row r="1049">
          <cell r="A1049" t="str">
            <v>DK0061273125</v>
          </cell>
          <cell r="B1049">
            <v>44020</v>
          </cell>
        </row>
        <row r="1050">
          <cell r="A1050" t="str">
            <v>NO0010887029</v>
          </cell>
          <cell r="B1050">
            <v>44036</v>
          </cell>
        </row>
        <row r="1051">
          <cell r="A1051" t="str">
            <v>CA72303Q2045</v>
          </cell>
          <cell r="B1051">
            <v>44053</v>
          </cell>
        </row>
        <row r="1052">
          <cell r="A1052" t="str">
            <v>US68373P1003</v>
          </cell>
          <cell r="B1052">
            <v>44183</v>
          </cell>
        </row>
        <row r="1053">
          <cell r="A1053" t="str">
            <v>CA0593591096</v>
          </cell>
          <cell r="B1053">
            <v>44074</v>
          </cell>
        </row>
        <row r="1054">
          <cell r="A1054" t="str">
            <v>US09060C3097</v>
          </cell>
          <cell r="B1054">
            <v>44155</v>
          </cell>
        </row>
        <row r="1055">
          <cell r="A1055" t="str">
            <v>US48273U1025</v>
          </cell>
          <cell r="B1055">
            <v>44181</v>
          </cell>
        </row>
        <row r="1056">
          <cell r="A1056" t="str">
            <v>CA92255Q1019</v>
          </cell>
          <cell r="B1056">
            <v>44049</v>
          </cell>
        </row>
        <row r="1057">
          <cell r="A1057" t="str">
            <v>ES0605066929</v>
          </cell>
          <cell r="B1057">
            <v>44048</v>
          </cell>
        </row>
        <row r="1058">
          <cell r="A1058" t="str">
            <v>SE0001057910</v>
          </cell>
          <cell r="B1058">
            <v>44062</v>
          </cell>
        </row>
        <row r="1059">
          <cell r="A1059" t="str">
            <v>CA37891M1059</v>
          </cell>
          <cell r="B1059">
            <v>44090</v>
          </cell>
        </row>
        <row r="1060">
          <cell r="A1060" t="str">
            <v>GB00BGDLPW84</v>
          </cell>
          <cell r="B1060">
            <v>44175</v>
          </cell>
        </row>
        <row r="1061">
          <cell r="A1061" t="str">
            <v>CA19654L5080</v>
          </cell>
          <cell r="B1061">
            <v>44102</v>
          </cell>
        </row>
        <row r="1062">
          <cell r="A1062" t="str">
            <v>US49803V2060</v>
          </cell>
          <cell r="B1062">
            <v>44193</v>
          </cell>
        </row>
        <row r="1063">
          <cell r="A1063" t="str">
            <v>CA39540E1043</v>
          </cell>
          <cell r="B1063">
            <v>44071</v>
          </cell>
        </row>
        <row r="1064">
          <cell r="A1064" t="str">
            <v>BMG2773V1054</v>
          </cell>
          <cell r="B1064">
            <v>44145</v>
          </cell>
        </row>
        <row r="1065">
          <cell r="A1065" t="str">
            <v>US03755M3007</v>
          </cell>
          <cell r="B1065">
            <v>44077</v>
          </cell>
        </row>
        <row r="1066">
          <cell r="A1066" t="str">
            <v>VGG2113X1592</v>
          </cell>
          <cell r="B1066">
            <v>44120</v>
          </cell>
        </row>
        <row r="1067">
          <cell r="A1067" t="str">
            <v>ES0677542906</v>
          </cell>
          <cell r="B1067">
            <v>44095</v>
          </cell>
        </row>
        <row r="1068">
          <cell r="A1068" t="str">
            <v>CA83013Q5095</v>
          </cell>
          <cell r="B1068">
            <v>44148</v>
          </cell>
        </row>
        <row r="1069">
          <cell r="A1069" t="str">
            <v>CA62890N1024</v>
          </cell>
          <cell r="B1069">
            <v>44151</v>
          </cell>
        </row>
        <row r="1070">
          <cell r="A1070" t="str">
            <v>US00739L2007</v>
          </cell>
          <cell r="B1070">
            <v>44112</v>
          </cell>
        </row>
        <row r="1071">
          <cell r="A1071" t="str">
            <v>LU0538936351</v>
          </cell>
          <cell r="B1071">
            <v>44155</v>
          </cell>
        </row>
        <row r="1072">
          <cell r="A1072" t="str">
            <v>US47738D1019</v>
          </cell>
          <cell r="B1072">
            <v>44133</v>
          </cell>
        </row>
        <row r="1073">
          <cell r="A1073" t="str">
            <v>GB00BJP49W43</v>
          </cell>
          <cell r="B1073">
            <v>44137</v>
          </cell>
        </row>
        <row r="1074">
          <cell r="A1074" t="str">
            <v>US55939L4005</v>
          </cell>
          <cell r="B1074">
            <v>44134</v>
          </cell>
        </row>
        <row r="1075">
          <cell r="A1075" t="str">
            <v>US46604H1059</v>
          </cell>
          <cell r="B1075">
            <v>44140</v>
          </cell>
        </row>
        <row r="1076">
          <cell r="A1076" t="str">
            <v>US86800U1043</v>
          </cell>
          <cell r="B1076">
            <v>44141</v>
          </cell>
        </row>
        <row r="1077">
          <cell r="A1077" t="str">
            <v>BMG7567C1304</v>
          </cell>
          <cell r="B1077">
            <v>44175</v>
          </cell>
        </row>
        <row r="1078">
          <cell r="A1078" t="str">
            <v>US72582K1007</v>
          </cell>
          <cell r="B1078">
            <v>44193</v>
          </cell>
        </row>
        <row r="1079">
          <cell r="A1079" t="str">
            <v>AU0000091845</v>
          </cell>
          <cell r="B1079">
            <v>44033</v>
          </cell>
        </row>
        <row r="1080">
          <cell r="A1080" t="str">
            <v>CA88635W1077</v>
          </cell>
          <cell r="B1080">
            <v>43987</v>
          </cell>
        </row>
        <row r="1081">
          <cell r="A1081" t="str">
            <v>CA8522641007</v>
          </cell>
          <cell r="B1081">
            <v>43836</v>
          </cell>
        </row>
        <row r="1082">
          <cell r="A1082" t="str">
            <v>GB00BK6V4W69</v>
          </cell>
          <cell r="B1082">
            <v>43881</v>
          </cell>
        </row>
        <row r="1083">
          <cell r="A1083" t="str">
            <v>US9047847093</v>
          </cell>
          <cell r="B1083">
            <v>44162</v>
          </cell>
        </row>
        <row r="1084">
          <cell r="A1084" t="str">
            <v>US0015471081</v>
          </cell>
          <cell r="B1084">
            <v>43908</v>
          </cell>
        </row>
        <row r="1085">
          <cell r="A1085" t="str">
            <v>FR0000034639</v>
          </cell>
          <cell r="B1085">
            <v>43936</v>
          </cell>
        </row>
        <row r="1086">
          <cell r="A1086" t="str">
            <v>DE0005192801</v>
          </cell>
          <cell r="B1086">
            <v>43910</v>
          </cell>
        </row>
        <row r="1087">
          <cell r="A1087" t="str">
            <v>US04269E1073</v>
          </cell>
          <cell r="B1087">
            <v>43846</v>
          </cell>
        </row>
        <row r="1088">
          <cell r="A1088" t="str">
            <v>GB0000533728</v>
          </cell>
          <cell r="B1088">
            <v>43915</v>
          </cell>
        </row>
        <row r="1089">
          <cell r="A1089" t="str">
            <v>KYG0542K1031</v>
          </cell>
          <cell r="B1089">
            <v>43958</v>
          </cell>
        </row>
        <row r="1090">
          <cell r="A1090" t="str">
            <v>SG1J72891703</v>
          </cell>
          <cell r="B1090">
            <v>44085</v>
          </cell>
        </row>
        <row r="1091">
          <cell r="A1091" t="str">
            <v>DE0006757008</v>
          </cell>
          <cell r="B1091">
            <v>44151</v>
          </cell>
        </row>
        <row r="1092">
          <cell r="A1092" t="str">
            <v>FR0000066052</v>
          </cell>
          <cell r="B1092">
            <v>44102</v>
          </cell>
        </row>
        <row r="1093">
          <cell r="A1093" t="str">
            <v>DE0005501357</v>
          </cell>
          <cell r="B1093">
            <v>43927</v>
          </cell>
        </row>
        <row r="1094">
          <cell r="A1094" t="str">
            <v>ID1000103005</v>
          </cell>
          <cell r="B1094">
            <v>44085</v>
          </cell>
        </row>
        <row r="1095">
          <cell r="A1095" t="str">
            <v>DE0006102007</v>
          </cell>
          <cell r="B1095">
            <v>44158</v>
          </cell>
        </row>
        <row r="1096">
          <cell r="A1096" t="str">
            <v>DE0005239701</v>
          </cell>
          <cell r="B1096">
            <v>44137</v>
          </cell>
        </row>
        <row r="1097">
          <cell r="A1097" t="str">
            <v>ES0115056139</v>
          </cell>
          <cell r="B1097">
            <v>44104</v>
          </cell>
        </row>
        <row r="1098">
          <cell r="A1098" t="str">
            <v>US1114127061</v>
          </cell>
          <cell r="B1098">
            <v>43971</v>
          </cell>
        </row>
        <row r="1099">
          <cell r="A1099" t="str">
            <v>HU0000074513</v>
          </cell>
          <cell r="B1099">
            <v>43913</v>
          </cell>
        </row>
        <row r="1100">
          <cell r="A1100" t="str">
            <v>KYG211231074</v>
          </cell>
          <cell r="B1100">
            <v>44085</v>
          </cell>
        </row>
        <row r="1101">
          <cell r="A1101" t="str">
            <v>CA13722D1015</v>
          </cell>
          <cell r="B1101">
            <v>44173</v>
          </cell>
        </row>
        <row r="1102">
          <cell r="A1102" t="str">
            <v>US1416651099</v>
          </cell>
          <cell r="B1102">
            <v>43836</v>
          </cell>
        </row>
        <row r="1103">
          <cell r="A1103" t="str">
            <v>KYG202011022</v>
          </cell>
          <cell r="B1103">
            <v>44085</v>
          </cell>
        </row>
        <row r="1104">
          <cell r="A1104" t="str">
            <v>US15911M1071</v>
          </cell>
          <cell r="B1104">
            <v>43938</v>
          </cell>
        </row>
        <row r="1105">
          <cell r="A1105" t="str">
            <v>HK0606037437</v>
          </cell>
          <cell r="B1105">
            <v>43913</v>
          </cell>
        </row>
        <row r="1106">
          <cell r="A1106" t="str">
            <v>US1693791048</v>
          </cell>
          <cell r="B1106">
            <v>43837</v>
          </cell>
        </row>
        <row r="1107">
          <cell r="A1107" t="str">
            <v>BMG2154D1121</v>
          </cell>
          <cell r="B1107">
            <v>44085</v>
          </cell>
        </row>
        <row r="1108">
          <cell r="A1108" t="str">
            <v>KYG211051043</v>
          </cell>
          <cell r="B1108">
            <v>44085</v>
          </cell>
        </row>
        <row r="1109">
          <cell r="A1109" t="str">
            <v>BMG215901155</v>
          </cell>
          <cell r="B1109">
            <v>44085</v>
          </cell>
        </row>
        <row r="1110">
          <cell r="A1110" t="str">
            <v>IT0000080447</v>
          </cell>
          <cell r="B1110">
            <v>43880</v>
          </cell>
        </row>
        <row r="1111">
          <cell r="A1111" t="str">
            <v>DE0005428007</v>
          </cell>
          <cell r="B1111">
            <v>44137</v>
          </cell>
        </row>
        <row r="1112">
          <cell r="A1112" t="str">
            <v>DE0005437305</v>
          </cell>
          <cell r="B1112">
            <v>44001</v>
          </cell>
        </row>
        <row r="1113">
          <cell r="A1113" t="str">
            <v>DE0005213003</v>
          </cell>
          <cell r="B1113">
            <v>44070</v>
          </cell>
        </row>
        <row r="1114">
          <cell r="A1114" t="str">
            <v>DE0005213037</v>
          </cell>
          <cell r="B1114">
            <v>44070</v>
          </cell>
        </row>
        <row r="1115">
          <cell r="A1115" t="str">
            <v>CA2506691088</v>
          </cell>
          <cell r="B1115">
            <v>43864</v>
          </cell>
        </row>
        <row r="1116">
          <cell r="A1116" t="str">
            <v>HU0000074539</v>
          </cell>
          <cell r="B1116">
            <v>43913</v>
          </cell>
        </row>
        <row r="1117">
          <cell r="A1117" t="str">
            <v>CA29268A1030</v>
          </cell>
          <cell r="B1117">
            <v>44138</v>
          </cell>
        </row>
        <row r="1118">
          <cell r="A1118" t="str">
            <v>US34969P1021</v>
          </cell>
          <cell r="B1118">
            <v>44048</v>
          </cell>
        </row>
        <row r="1119">
          <cell r="A1119" t="str">
            <v>NL0000352565</v>
          </cell>
          <cell r="B1119">
            <v>44183</v>
          </cell>
        </row>
        <row r="1120">
          <cell r="A1120" t="str">
            <v>GG00B247Y973</v>
          </cell>
          <cell r="B1120">
            <v>44013</v>
          </cell>
        </row>
        <row r="1121">
          <cell r="A1121" t="str">
            <v>IT0001398541</v>
          </cell>
          <cell r="B1121">
            <v>44049</v>
          </cell>
        </row>
        <row r="1122">
          <cell r="A1122" t="str">
            <v>BMG423131256</v>
          </cell>
          <cell r="B1122">
            <v>44187</v>
          </cell>
        </row>
        <row r="1123">
          <cell r="A1123" t="str">
            <v>GB00B015PT76</v>
          </cell>
          <cell r="B1123">
            <v>44158</v>
          </cell>
        </row>
        <row r="1124">
          <cell r="A1124" t="str">
            <v>GB0032360173</v>
          </cell>
          <cell r="B1124">
            <v>44154</v>
          </cell>
        </row>
        <row r="1125">
          <cell r="A1125" t="str">
            <v>AT0000764626</v>
          </cell>
          <cell r="B1125">
            <v>43894</v>
          </cell>
        </row>
        <row r="1126">
          <cell r="A1126" t="str">
            <v>US44919P5089</v>
          </cell>
          <cell r="B1126">
            <v>44013</v>
          </cell>
        </row>
        <row r="1127">
          <cell r="A1127" t="str">
            <v>DE0005632160</v>
          </cell>
          <cell r="B1127">
            <v>43858</v>
          </cell>
        </row>
        <row r="1128">
          <cell r="A1128" t="str">
            <v>IL0010834435</v>
          </cell>
          <cell r="B1128">
            <v>43906</v>
          </cell>
        </row>
        <row r="1129">
          <cell r="A1129" t="str">
            <v>DE000A0EPUH1</v>
          </cell>
          <cell r="B1129">
            <v>43873</v>
          </cell>
        </row>
        <row r="1130">
          <cell r="A1130" t="str">
            <v>US46121Y1029</v>
          </cell>
          <cell r="B1130">
            <v>44085</v>
          </cell>
        </row>
        <row r="1131">
          <cell r="A1131" t="str">
            <v>DE0006269103</v>
          </cell>
          <cell r="B1131">
            <v>44013</v>
          </cell>
        </row>
        <row r="1132">
          <cell r="A1132" t="str">
            <v>BMG540501027</v>
          </cell>
          <cell r="B1132">
            <v>43935</v>
          </cell>
        </row>
        <row r="1133">
          <cell r="A1133" t="str">
            <v>DE0006617400</v>
          </cell>
          <cell r="B1133">
            <v>44161</v>
          </cell>
        </row>
        <row r="1134">
          <cell r="A1134" t="str">
            <v>DE000A0D88T9</v>
          </cell>
          <cell r="B1134">
            <v>44167</v>
          </cell>
        </row>
        <row r="1135">
          <cell r="A1135" t="str">
            <v>DE000A0KF6S5</v>
          </cell>
          <cell r="B1135">
            <v>43887</v>
          </cell>
        </row>
        <row r="1136">
          <cell r="A1136" t="str">
            <v>SG1P73919000</v>
          </cell>
          <cell r="B1136">
            <v>44085</v>
          </cell>
        </row>
        <row r="1137">
          <cell r="A1137" t="str">
            <v>GB00B1XF5X66</v>
          </cell>
          <cell r="B1137">
            <v>44173</v>
          </cell>
        </row>
        <row r="1138">
          <cell r="A1138" t="str">
            <v>IT0001080248</v>
          </cell>
          <cell r="B1138">
            <v>44104</v>
          </cell>
        </row>
        <row r="1139">
          <cell r="A1139" t="str">
            <v>DE0006628100</v>
          </cell>
          <cell r="B1139">
            <v>43839</v>
          </cell>
        </row>
        <row r="1140">
          <cell r="A1140" t="str">
            <v>HK0017000149</v>
          </cell>
          <cell r="B1140">
            <v>44021</v>
          </cell>
        </row>
        <row r="1141">
          <cell r="A1141" t="str">
            <v>JP3660900006</v>
          </cell>
          <cell r="B1141">
            <v>44139</v>
          </cell>
        </row>
        <row r="1142">
          <cell r="A1142" t="str">
            <v>JP3165650007</v>
          </cell>
          <cell r="B1142">
            <v>44147</v>
          </cell>
        </row>
        <row r="1143">
          <cell r="A1143" t="str">
            <v>DK0010006329</v>
          </cell>
          <cell r="B1143">
            <v>43923</v>
          </cell>
        </row>
        <row r="1144">
          <cell r="A1144" t="str">
            <v>CH0002168083</v>
          </cell>
          <cell r="B1144">
            <v>43864</v>
          </cell>
        </row>
        <row r="1145">
          <cell r="A1145" t="str">
            <v>US70336N1072</v>
          </cell>
          <cell r="B1145">
            <v>43948</v>
          </cell>
        </row>
        <row r="1146">
          <cell r="A1146" t="str">
            <v>DE000A0BVU93</v>
          </cell>
          <cell r="B1146">
            <v>44161</v>
          </cell>
        </row>
        <row r="1147">
          <cell r="A1147" t="str">
            <v>IM00B1WSL611</v>
          </cell>
          <cell r="B1147">
            <v>43941</v>
          </cell>
        </row>
        <row r="1148">
          <cell r="A1148" t="str">
            <v>CA7319161021</v>
          </cell>
          <cell r="B1148">
            <v>44069</v>
          </cell>
        </row>
        <row r="1149">
          <cell r="A1149" t="str">
            <v>US7431871067</v>
          </cell>
          <cell r="B1149">
            <v>44001</v>
          </cell>
        </row>
        <row r="1150">
          <cell r="A1150" t="str">
            <v>BMG7300G1096</v>
          </cell>
          <cell r="B1150">
            <v>44013</v>
          </cell>
        </row>
        <row r="1151">
          <cell r="A1151" t="str">
            <v>BMG7304P1059</v>
          </cell>
          <cell r="B1151">
            <v>44152</v>
          </cell>
        </row>
        <row r="1152">
          <cell r="A1152" t="str">
            <v>KYG740991057</v>
          </cell>
          <cell r="B1152">
            <v>43923</v>
          </cell>
        </row>
        <row r="1153">
          <cell r="A1153" t="str">
            <v>LU0307018795</v>
          </cell>
          <cell r="B1153">
            <v>44026</v>
          </cell>
        </row>
        <row r="1154">
          <cell r="A1154" t="str">
            <v>MX01SA030007</v>
          </cell>
          <cell r="B1154">
            <v>44005</v>
          </cell>
        </row>
        <row r="1155">
          <cell r="A1155" t="str">
            <v>US8125781026</v>
          </cell>
          <cell r="B1155">
            <v>44116</v>
          </cell>
        </row>
        <row r="1156">
          <cell r="A1156" t="str">
            <v>CA8169221089</v>
          </cell>
          <cell r="B1156">
            <v>44008</v>
          </cell>
        </row>
        <row r="1157">
          <cell r="A1157" t="str">
            <v>HK0697002241</v>
          </cell>
          <cell r="B1157">
            <v>43941</v>
          </cell>
        </row>
        <row r="1158">
          <cell r="A1158" t="str">
            <v>HK0521001989</v>
          </cell>
          <cell r="B1158">
            <v>44085</v>
          </cell>
        </row>
        <row r="1159">
          <cell r="A1159" t="str">
            <v>SG1S70928191</v>
          </cell>
          <cell r="B1159">
            <v>44085</v>
          </cell>
        </row>
        <row r="1160">
          <cell r="A1160" t="str">
            <v>AGP8696W1045</v>
          </cell>
          <cell r="B1160">
            <v>44085</v>
          </cell>
        </row>
        <row r="1161">
          <cell r="A1161" t="str">
            <v>PTSNP0AE0008</v>
          </cell>
          <cell r="B1161">
            <v>44158</v>
          </cell>
        </row>
        <row r="1162">
          <cell r="A1162" t="str">
            <v>AU000000SDL6</v>
          </cell>
          <cell r="B1162">
            <v>44085</v>
          </cell>
        </row>
        <row r="1163">
          <cell r="A1163" t="str">
            <v>DE0007454902</v>
          </cell>
          <cell r="B1163">
            <v>44021</v>
          </cell>
        </row>
        <row r="1164">
          <cell r="A1164" t="str">
            <v>AU000000TGS2</v>
          </cell>
          <cell r="B1164">
            <v>43865</v>
          </cell>
        </row>
        <row r="1165">
          <cell r="A1165" t="str">
            <v>US87260R2013</v>
          </cell>
          <cell r="B1165">
            <v>44092</v>
          </cell>
        </row>
        <row r="1166">
          <cell r="A1166" t="str">
            <v>CH0006227612</v>
          </cell>
          <cell r="B1166">
            <v>43955</v>
          </cell>
        </row>
        <row r="1167">
          <cell r="A1167" t="str">
            <v>CH0028200837</v>
          </cell>
          <cell r="B1167">
            <v>43941</v>
          </cell>
        </row>
        <row r="1168">
          <cell r="A1168" t="str">
            <v>HK0020000177</v>
          </cell>
          <cell r="B1168">
            <v>44034</v>
          </cell>
        </row>
        <row r="1169">
          <cell r="A1169" t="str">
            <v>DE0006190705</v>
          </cell>
          <cell r="B1169">
            <v>44075</v>
          </cell>
        </row>
        <row r="1170">
          <cell r="A1170" t="str">
            <v>CNE1000004P0</v>
          </cell>
          <cell r="B1170">
            <v>44102</v>
          </cell>
        </row>
        <row r="1171">
          <cell r="A1171" t="str">
            <v>US98885R2031</v>
          </cell>
          <cell r="B1171">
            <v>43853</v>
          </cell>
        </row>
        <row r="1172">
          <cell r="A1172" t="str">
            <v>DE000A0JKHG0</v>
          </cell>
          <cell r="B1172">
            <v>43910</v>
          </cell>
        </row>
        <row r="1173">
          <cell r="A1173" t="str">
            <v>US20440T2015</v>
          </cell>
          <cell r="B1173">
            <v>43894</v>
          </cell>
        </row>
        <row r="1174">
          <cell r="A1174" t="str">
            <v>DE0005236202</v>
          </cell>
          <cell r="B1174">
            <v>43879</v>
          </cell>
        </row>
        <row r="1175">
          <cell r="A1175" t="str">
            <v>US1261531057</v>
          </cell>
          <cell r="B1175">
            <v>43858</v>
          </cell>
        </row>
        <row r="1176">
          <cell r="A1176" t="str">
            <v>US1506022094</v>
          </cell>
          <cell r="B1176">
            <v>44161</v>
          </cell>
        </row>
        <row r="1177">
          <cell r="A1177" t="str">
            <v>CH0021783391</v>
          </cell>
          <cell r="B1177">
            <v>44158</v>
          </cell>
        </row>
        <row r="1178">
          <cell r="A1178" t="str">
            <v>HU0000074513</v>
          </cell>
          <cell r="B1178">
            <v>43910</v>
          </cell>
        </row>
        <row r="1179">
          <cell r="A1179" t="str">
            <v>HU0000074539</v>
          </cell>
          <cell r="B1179">
            <v>43910</v>
          </cell>
        </row>
        <row r="1180">
          <cell r="A1180" t="str">
            <v>HU0000135025</v>
          </cell>
          <cell r="B1180">
            <v>44007</v>
          </cell>
        </row>
        <row r="1181">
          <cell r="A1181" t="str">
            <v>HU0000159058</v>
          </cell>
          <cell r="B1181">
            <v>44014</v>
          </cell>
        </row>
        <row r="1182">
          <cell r="A1182" t="str">
            <v>BG11ZADEAT15</v>
          </cell>
          <cell r="B1182">
            <v>43962</v>
          </cell>
        </row>
        <row r="1183">
          <cell r="A1183" t="str">
            <v>BG11VEVEBT12</v>
          </cell>
          <cell r="B1183">
            <v>43979</v>
          </cell>
        </row>
        <row r="1184">
          <cell r="A1184" t="str">
            <v>BG1100120077</v>
          </cell>
          <cell r="B1184">
            <v>44161</v>
          </cell>
        </row>
        <row r="1185">
          <cell r="A1185" t="str">
            <v>BG1100083077</v>
          </cell>
          <cell r="B1185">
            <v>44179</v>
          </cell>
        </row>
        <row r="1186">
          <cell r="A1186" t="str">
            <v>BG1100071080</v>
          </cell>
          <cell r="B1186">
            <v>43962</v>
          </cell>
        </row>
        <row r="1187">
          <cell r="A1187" t="str">
            <v>BG1100037081</v>
          </cell>
          <cell r="B1187">
            <v>43962</v>
          </cell>
        </row>
        <row r="1188">
          <cell r="A1188" t="str">
            <v>BG1100022091</v>
          </cell>
          <cell r="B1188">
            <v>43962</v>
          </cell>
        </row>
        <row r="1189">
          <cell r="A1189" t="str">
            <v>BG1100028106</v>
          </cell>
          <cell r="B1189">
            <v>44049</v>
          </cell>
        </row>
        <row r="1190">
          <cell r="A1190" t="str">
            <v>BG1100030110</v>
          </cell>
          <cell r="B1190">
            <v>43852</v>
          </cell>
        </row>
        <row r="1191">
          <cell r="A1191" t="str">
            <v>CY0106641612</v>
          </cell>
          <cell r="B1191">
            <v>43963</v>
          </cell>
        </row>
        <row r="1192">
          <cell r="A1192" t="str">
            <v>CY0107160711</v>
          </cell>
          <cell r="B1192">
            <v>44012</v>
          </cell>
        </row>
        <row r="1193">
          <cell r="A1193" t="str">
            <v>CY0102130719</v>
          </cell>
          <cell r="B1193">
            <v>44138</v>
          </cell>
        </row>
        <row r="1194">
          <cell r="A1194" t="str">
            <v>CY0107571719</v>
          </cell>
          <cell r="B1194">
            <v>44138</v>
          </cell>
        </row>
        <row r="1195">
          <cell r="A1195" t="str">
            <v>CY0005280215</v>
          </cell>
          <cell r="B1195">
            <v>44137</v>
          </cell>
        </row>
        <row r="1196">
          <cell r="A1196" t="str">
            <v>CY0000770210</v>
          </cell>
          <cell r="B1196">
            <v>44137</v>
          </cell>
        </row>
        <row r="1197">
          <cell r="A1197" t="str">
            <v>CY0107320711</v>
          </cell>
          <cell r="B1197">
            <v>44137</v>
          </cell>
        </row>
        <row r="1198">
          <cell r="A1198" t="str">
            <v>DE000A1TNS70</v>
          </cell>
          <cell r="B1198">
            <v>43901</v>
          </cell>
        </row>
        <row r="1199">
          <cell r="A1199" t="str">
            <v>DE000A1MMHE3</v>
          </cell>
          <cell r="B1199">
            <v>43902</v>
          </cell>
        </row>
        <row r="1200">
          <cell r="A1200" t="str">
            <v>DE000A1EMHE0</v>
          </cell>
          <cell r="B1200">
            <v>43921</v>
          </cell>
        </row>
        <row r="1201">
          <cell r="A1201" t="str">
            <v>DE0005501357</v>
          </cell>
          <cell r="B1201">
            <v>43927</v>
          </cell>
        </row>
        <row r="1202">
          <cell r="A1202" t="str">
            <v>AT0000776307</v>
          </cell>
          <cell r="B1202">
            <v>43935</v>
          </cell>
        </row>
        <row r="1203">
          <cell r="A1203" t="str">
            <v>DE000A2G8XX3</v>
          </cell>
          <cell r="B1203">
            <v>43965</v>
          </cell>
        </row>
        <row r="1204">
          <cell r="A1204" t="str">
            <v>DE000A2AADD2</v>
          </cell>
          <cell r="B1204">
            <v>43984</v>
          </cell>
        </row>
        <row r="1205">
          <cell r="A1205" t="str">
            <v>DE0005192801</v>
          </cell>
          <cell r="B1205">
            <v>44013</v>
          </cell>
        </row>
        <row r="1206">
          <cell r="A1206" t="str">
            <v>DE0006269103</v>
          </cell>
          <cell r="B1206">
            <v>44013</v>
          </cell>
        </row>
        <row r="1207">
          <cell r="A1207" t="str">
            <v>DE000A1X3X66</v>
          </cell>
          <cell r="B1207">
            <v>44013</v>
          </cell>
        </row>
        <row r="1208">
          <cell r="A1208" t="str">
            <v>DE000A2LQ009</v>
          </cell>
          <cell r="B1208">
            <v>44013</v>
          </cell>
        </row>
        <row r="1209">
          <cell r="A1209" t="str">
            <v>DE000A14KR50</v>
          </cell>
          <cell r="B1209">
            <v>44013</v>
          </cell>
        </row>
        <row r="1210">
          <cell r="A1210" t="str">
            <v>DE0005098008</v>
          </cell>
          <cell r="B1210">
            <v>44013</v>
          </cell>
        </row>
        <row r="1211">
          <cell r="A1211" t="str">
            <v>DE000A1KREX3</v>
          </cell>
          <cell r="B1211">
            <v>44013</v>
          </cell>
        </row>
        <row r="1212">
          <cell r="A1212" t="str">
            <v>DE0006455009</v>
          </cell>
          <cell r="B1212">
            <v>44013</v>
          </cell>
        </row>
        <row r="1213">
          <cell r="A1213" t="str">
            <v>DE0005400667</v>
          </cell>
          <cell r="B1213">
            <v>44062</v>
          </cell>
        </row>
        <row r="1214">
          <cell r="A1214" t="str">
            <v>DE000A2YPGM4</v>
          </cell>
          <cell r="B1214">
            <v>44104</v>
          </cell>
        </row>
        <row r="1215">
          <cell r="A1215" t="str">
            <v>DE000A1H6VM4</v>
          </cell>
          <cell r="B1215">
            <v>44132</v>
          </cell>
        </row>
        <row r="1216">
          <cell r="A1216" t="str">
            <v>DE000A12UKK6</v>
          </cell>
          <cell r="B1216">
            <v>44134</v>
          </cell>
        </row>
        <row r="1217">
          <cell r="A1217" t="str">
            <v>DE0005239701</v>
          </cell>
          <cell r="B1217">
            <v>44137</v>
          </cell>
        </row>
        <row r="1218">
          <cell r="A1218" t="str">
            <v>DE0005428007</v>
          </cell>
          <cell r="B1218">
            <v>44138</v>
          </cell>
        </row>
        <row r="1219">
          <cell r="A1219" t="str">
            <v>DE0006757008</v>
          </cell>
          <cell r="B1219">
            <v>44152</v>
          </cell>
        </row>
        <row r="1220">
          <cell r="A1220" t="str">
            <v>DE0006102007</v>
          </cell>
          <cell r="B1220">
            <v>44158</v>
          </cell>
        </row>
        <row r="1221">
          <cell r="A1221" t="str">
            <v>LU0538936351</v>
          </cell>
          <cell r="B1221">
            <v>44161</v>
          </cell>
        </row>
        <row r="1222">
          <cell r="A1222" t="str">
            <v>DE0005790307</v>
          </cell>
          <cell r="B1222">
            <v>44161</v>
          </cell>
        </row>
        <row r="1223">
          <cell r="A1223" t="str">
            <v>DE0005790331</v>
          </cell>
          <cell r="B1223">
            <v>44161</v>
          </cell>
        </row>
        <row r="1224">
          <cell r="A1224" t="str">
            <v>DE0006617400</v>
          </cell>
          <cell r="B1224">
            <v>44161</v>
          </cell>
        </row>
        <row r="1225">
          <cell r="A1225" t="str">
            <v>DE000A2LQ900</v>
          </cell>
          <cell r="B1225">
            <v>44161</v>
          </cell>
        </row>
        <row r="1226">
          <cell r="A1226" t="str">
            <v>DE000A0BVU93</v>
          </cell>
          <cell r="B1226">
            <v>44161</v>
          </cell>
        </row>
        <row r="1227">
          <cell r="A1227" t="str">
            <v>DE000A13SX89</v>
          </cell>
          <cell r="B1227">
            <v>44172</v>
          </cell>
        </row>
        <row r="1228">
          <cell r="A1228" t="str">
            <v>DE000A0STST2</v>
          </cell>
          <cell r="B1228">
            <v>44186</v>
          </cell>
        </row>
        <row r="1229">
          <cell r="A1229" t="str">
            <v>DE000A2AA105</v>
          </cell>
          <cell r="B1229">
            <v>43853</v>
          </cell>
        </row>
        <row r="1230">
          <cell r="A1230" t="str">
            <v>FR0000044612</v>
          </cell>
          <cell r="B1230">
            <v>43843</v>
          </cell>
        </row>
        <row r="1231">
          <cell r="A1231" t="str">
            <v>FR0010245803</v>
          </cell>
          <cell r="B1231">
            <v>43850</v>
          </cell>
        </row>
        <row r="1232">
          <cell r="A1232" t="str">
            <v>FR0000073843</v>
          </cell>
          <cell r="B1232">
            <v>43851</v>
          </cell>
        </row>
        <row r="1233">
          <cell r="A1233" t="str">
            <v>FR0004043487</v>
          </cell>
          <cell r="B1233">
            <v>43858</v>
          </cell>
        </row>
        <row r="1234">
          <cell r="A1234" t="str">
            <v>FR0000039240</v>
          </cell>
          <cell r="B1234">
            <v>43873</v>
          </cell>
        </row>
        <row r="1235">
          <cell r="A1235" t="str">
            <v>BE0003842599</v>
          </cell>
          <cell r="B1235">
            <v>43881</v>
          </cell>
        </row>
        <row r="1236">
          <cell r="A1236" t="str">
            <v>FR0010337444</v>
          </cell>
          <cell r="B1236">
            <v>43885</v>
          </cell>
        </row>
        <row r="1237">
          <cell r="A1237" t="str">
            <v>FR0013284080</v>
          </cell>
          <cell r="B1237">
            <v>43885</v>
          </cell>
        </row>
        <row r="1238">
          <cell r="A1238" t="str">
            <v>BE0948833760</v>
          </cell>
          <cell r="B1238">
            <v>43888</v>
          </cell>
        </row>
        <row r="1239">
          <cell r="A1239" t="str">
            <v>FR0004177939</v>
          </cell>
          <cell r="B1239">
            <v>43889</v>
          </cell>
        </row>
        <row r="1240">
          <cell r="A1240" t="str">
            <v>CM0000035113</v>
          </cell>
          <cell r="B1240">
            <v>43900</v>
          </cell>
        </row>
        <row r="1241">
          <cell r="A1241" t="str">
            <v>JE00B61ZHN74</v>
          </cell>
          <cell r="B1241">
            <v>43908</v>
          </cell>
        </row>
        <row r="1242">
          <cell r="A1242" t="str">
            <v>NO0010755077</v>
          </cell>
          <cell r="B1242">
            <v>43924</v>
          </cell>
        </row>
        <row r="1243">
          <cell r="A1243" t="str">
            <v>NL0012294466</v>
          </cell>
          <cell r="B1243">
            <v>43936</v>
          </cell>
        </row>
        <row r="1244">
          <cell r="A1244" t="str">
            <v>FR0000034639</v>
          </cell>
          <cell r="B1244">
            <v>43936</v>
          </cell>
        </row>
        <row r="1245">
          <cell r="A1245" t="str">
            <v>FR0012633360</v>
          </cell>
          <cell r="B1245">
            <v>43955</v>
          </cell>
        </row>
        <row r="1246">
          <cell r="A1246" t="str">
            <v>NL0011509294</v>
          </cell>
          <cell r="B1246">
            <v>43956</v>
          </cell>
        </row>
        <row r="1247">
          <cell r="A1247" t="str">
            <v>GB00BZBVR613</v>
          </cell>
          <cell r="B1247">
            <v>43969</v>
          </cell>
        </row>
        <row r="1248">
          <cell r="A1248" t="str">
            <v>NO0003064107</v>
          </cell>
          <cell r="B1248">
            <v>43970</v>
          </cell>
        </row>
        <row r="1249">
          <cell r="A1249" t="str">
            <v>CY0104972217</v>
          </cell>
          <cell r="B1249">
            <v>43973</v>
          </cell>
        </row>
        <row r="1250">
          <cell r="A1250" t="str">
            <v>IE00BJYS1G50</v>
          </cell>
          <cell r="B1250">
            <v>43990</v>
          </cell>
        </row>
        <row r="1251">
          <cell r="A1251" t="str">
            <v>FR0004548873</v>
          </cell>
          <cell r="B1251">
            <v>44004</v>
          </cell>
        </row>
        <row r="1252">
          <cell r="A1252" t="str">
            <v>FR0010518605</v>
          </cell>
          <cell r="B1252">
            <v>44006</v>
          </cell>
        </row>
        <row r="1253">
          <cell r="A1253" t="str">
            <v>SE0006994448</v>
          </cell>
          <cell r="B1253">
            <v>44025</v>
          </cell>
        </row>
        <row r="1254">
          <cell r="A1254" t="str">
            <v>FR0004037125</v>
          </cell>
          <cell r="B1254">
            <v>44025</v>
          </cell>
        </row>
        <row r="1255">
          <cell r="A1255" t="str">
            <v>FR0000078958</v>
          </cell>
          <cell r="B1255">
            <v>44025</v>
          </cell>
        </row>
        <row r="1256">
          <cell r="A1256" t="str">
            <v>FR0010207795</v>
          </cell>
          <cell r="B1256">
            <v>44027</v>
          </cell>
        </row>
        <row r="1257">
          <cell r="A1257" t="str">
            <v>FR0011592104</v>
          </cell>
          <cell r="B1257">
            <v>44027</v>
          </cell>
        </row>
        <row r="1258">
          <cell r="A1258" t="str">
            <v>NL0012756266</v>
          </cell>
          <cell r="B1258">
            <v>44034</v>
          </cell>
        </row>
        <row r="1259">
          <cell r="A1259" t="str">
            <v>FR0000052623</v>
          </cell>
          <cell r="B1259">
            <v>44035</v>
          </cell>
        </row>
        <row r="1260">
          <cell r="A1260" t="str">
            <v>ES0105422002</v>
          </cell>
          <cell r="B1260">
            <v>44043</v>
          </cell>
        </row>
        <row r="1261">
          <cell r="A1261" t="str">
            <v>MHY8162K2046</v>
          </cell>
          <cell r="B1261">
            <v>44043</v>
          </cell>
        </row>
        <row r="1262">
          <cell r="A1262" t="str">
            <v>BE0003654655</v>
          </cell>
          <cell r="B1262">
            <v>44053</v>
          </cell>
        </row>
        <row r="1263">
          <cell r="A1263" t="str">
            <v>NL0000113652</v>
          </cell>
          <cell r="B1263">
            <v>44074</v>
          </cell>
        </row>
        <row r="1264">
          <cell r="A1264" t="str">
            <v>GB00BKLTQ412</v>
          </cell>
          <cell r="B1264">
            <v>44083</v>
          </cell>
        </row>
        <row r="1265">
          <cell r="A1265" t="str">
            <v>SG1AD2000008</v>
          </cell>
          <cell r="B1265">
            <v>44092</v>
          </cell>
        </row>
        <row r="1266">
          <cell r="A1266" t="str">
            <v>NL0009901610</v>
          </cell>
          <cell r="B1266">
            <v>44095</v>
          </cell>
        </row>
        <row r="1267">
          <cell r="A1267" t="str">
            <v>FR0013328184</v>
          </cell>
          <cell r="B1267">
            <v>44098</v>
          </cell>
        </row>
        <row r="1268">
          <cell r="A1268" t="str">
            <v>FR0013180189</v>
          </cell>
          <cell r="B1268">
            <v>44098</v>
          </cell>
        </row>
        <row r="1269">
          <cell r="A1269" t="str">
            <v>BMG870871057</v>
          </cell>
          <cell r="B1269">
            <v>44104</v>
          </cell>
        </row>
        <row r="1270">
          <cell r="A1270" t="str">
            <v>NO0010752231</v>
          </cell>
          <cell r="B1270">
            <v>44105</v>
          </cell>
        </row>
        <row r="1271">
          <cell r="A1271" t="str">
            <v>CH0008853209</v>
          </cell>
          <cell r="B1271">
            <v>44113</v>
          </cell>
        </row>
        <row r="1272">
          <cell r="A1272" t="str">
            <v>NO0010793326</v>
          </cell>
          <cell r="B1272">
            <v>44134</v>
          </cell>
        </row>
        <row r="1273">
          <cell r="A1273" t="str">
            <v>FR0013258589</v>
          </cell>
          <cell r="B1273">
            <v>44140</v>
          </cell>
        </row>
        <row r="1274">
          <cell r="A1274" t="str">
            <v>NO0010605371</v>
          </cell>
          <cell r="B1274">
            <v>44145</v>
          </cell>
        </row>
        <row r="1275">
          <cell r="A1275" t="str">
            <v>FR0000072563</v>
          </cell>
          <cell r="B1275">
            <v>44153</v>
          </cell>
        </row>
        <row r="1276">
          <cell r="A1276" t="str">
            <v>FR0004178572</v>
          </cell>
          <cell r="B1276">
            <v>44154</v>
          </cell>
        </row>
        <row r="1277">
          <cell r="A1277" t="str">
            <v>FR0000125346</v>
          </cell>
          <cell r="B1277">
            <v>44154</v>
          </cell>
        </row>
        <row r="1278">
          <cell r="A1278" t="str">
            <v>FR0000072399</v>
          </cell>
          <cell r="B1278">
            <v>44155</v>
          </cell>
        </row>
        <row r="1279">
          <cell r="A1279" t="str">
            <v>PTSNP0AE0008</v>
          </cell>
          <cell r="B1279">
            <v>44159</v>
          </cell>
        </row>
        <row r="1280">
          <cell r="A1280" t="str">
            <v>PTFEN0AP0006</v>
          </cell>
          <cell r="B1280">
            <v>44165</v>
          </cell>
        </row>
        <row r="1281">
          <cell r="A1281" t="str">
            <v>NL0000388619</v>
          </cell>
          <cell r="B1281">
            <v>44165</v>
          </cell>
        </row>
        <row r="1282">
          <cell r="A1282" t="str">
            <v>FR0011471291</v>
          </cell>
          <cell r="B1282">
            <v>44166</v>
          </cell>
        </row>
        <row r="1283">
          <cell r="A1283" t="str">
            <v>FR0013247137</v>
          </cell>
          <cell r="B1283">
            <v>44168</v>
          </cell>
        </row>
        <row r="1284">
          <cell r="A1284" t="str">
            <v>FR0013219367</v>
          </cell>
          <cell r="B1284">
            <v>44169</v>
          </cell>
        </row>
        <row r="1285">
          <cell r="A1285" t="str">
            <v>FR0000035263</v>
          </cell>
          <cell r="B1285">
            <v>44169</v>
          </cell>
        </row>
        <row r="1286">
          <cell r="A1286" t="str">
            <v>US4595061015</v>
          </cell>
          <cell r="B1286">
            <v>44183</v>
          </cell>
        </row>
        <row r="1287">
          <cell r="A1287" t="str">
            <v>GB0005405286</v>
          </cell>
          <cell r="B1287">
            <v>44187</v>
          </cell>
        </row>
        <row r="1288">
          <cell r="A1288" t="str">
            <v>FR0013063559</v>
          </cell>
          <cell r="B1288">
            <v>44194</v>
          </cell>
        </row>
        <row r="1289">
          <cell r="A1289" t="str">
            <v>FR0010176115</v>
          </cell>
          <cell r="B1289">
            <v>44195</v>
          </cell>
        </row>
        <row r="1290">
          <cell r="A1290" t="str">
            <v>US0936881095</v>
          </cell>
          <cell r="B1290">
            <v>44159</v>
          </cell>
        </row>
        <row r="1291">
          <cell r="A1291" t="str">
            <v>LU1129894801</v>
          </cell>
          <cell r="B1291">
            <v>44162</v>
          </cell>
        </row>
        <row r="1292">
          <cell r="A1292" t="str">
            <v>US29428C2052</v>
          </cell>
          <cell r="B1292">
            <v>44088</v>
          </cell>
        </row>
        <row r="1293">
          <cell r="A1293" t="str">
            <v>US39303W2008</v>
          </cell>
          <cell r="B1293">
            <v>43879</v>
          </cell>
        </row>
        <row r="1294">
          <cell r="A1294" t="str">
            <v>US39303W1018</v>
          </cell>
          <cell r="B1294">
            <v>43879</v>
          </cell>
        </row>
        <row r="1295">
          <cell r="A1295" t="str">
            <v>LU0092846210</v>
          </cell>
          <cell r="B1295">
            <v>43922</v>
          </cell>
        </row>
        <row r="1296">
          <cell r="A1296" t="str">
            <v>VGG5884M1041</v>
          </cell>
          <cell r="B1296">
            <v>44008</v>
          </cell>
        </row>
        <row r="1297">
          <cell r="A1297" t="str">
            <v>US7055801085</v>
          </cell>
          <cell r="B1297">
            <v>44152</v>
          </cell>
        </row>
        <row r="1298">
          <cell r="A1298" t="str">
            <v>US75945T2050</v>
          </cell>
          <cell r="B1298">
            <v>43851</v>
          </cell>
        </row>
        <row r="1299">
          <cell r="A1299" t="str">
            <v>DE000A12UKK6</v>
          </cell>
          <cell r="B1299">
            <v>44089</v>
          </cell>
        </row>
        <row r="1300">
          <cell r="A1300" t="str">
            <v>US79587U1088</v>
          </cell>
          <cell r="B1300">
            <v>44028</v>
          </cell>
        </row>
        <row r="1301">
          <cell r="A1301" t="str">
            <v>DE000SHA0159</v>
          </cell>
          <cell r="B1301">
            <v>44104</v>
          </cell>
        </row>
        <row r="1302">
          <cell r="A1302" t="str">
            <v>US8160842063</v>
          </cell>
          <cell r="B1302">
            <v>44124</v>
          </cell>
        </row>
        <row r="1303">
          <cell r="A1303" t="str">
            <v>US86960A1043</v>
          </cell>
          <cell r="B1303">
            <v>43879</v>
          </cell>
        </row>
        <row r="1304">
          <cell r="A1304" t="str">
            <v>USY914251019</v>
          </cell>
          <cell r="B1304">
            <v>43998</v>
          </cell>
        </row>
        <row r="1305">
          <cell r="A1305" t="str">
            <v>IT0005222325</v>
          </cell>
          <cell r="B1305">
            <v>43882</v>
          </cell>
        </row>
        <row r="1306">
          <cell r="A1306" t="str">
            <v>SE0005594728</v>
          </cell>
          <cell r="B1306">
            <v>43840</v>
          </cell>
        </row>
        <row r="1307">
          <cell r="A1307" t="str">
            <v>SE0007126115 / SE0007126123</v>
          </cell>
          <cell r="B1307">
            <v>43861</v>
          </cell>
        </row>
        <row r="1308">
          <cell r="A1308" t="str">
            <v>FI4000062385</v>
          </cell>
          <cell r="B1308">
            <v>43864</v>
          </cell>
        </row>
        <row r="1309">
          <cell r="A1309" t="str">
            <v>DK0060048148</v>
          </cell>
          <cell r="B1309">
            <v>43885</v>
          </cell>
        </row>
        <row r="1310">
          <cell r="A1310" t="str">
            <v>DK0060068682</v>
          </cell>
          <cell r="B1310">
            <v>43885</v>
          </cell>
        </row>
        <row r="1311">
          <cell r="A1311" t="str">
            <v>SE0001733841</v>
          </cell>
          <cell r="B1311">
            <v>43941</v>
          </cell>
        </row>
        <row r="1312">
          <cell r="A1312" t="str">
            <v>SE0013748001</v>
          </cell>
          <cell r="B1312">
            <v>43941</v>
          </cell>
        </row>
        <row r="1313">
          <cell r="A1313" t="str">
            <v>FI4000243399</v>
          </cell>
          <cell r="B1313">
            <v>43956</v>
          </cell>
        </row>
        <row r="1314">
          <cell r="A1314" t="str">
            <v>SE0004777241</v>
          </cell>
          <cell r="B1314">
            <v>43959</v>
          </cell>
        </row>
        <row r="1315">
          <cell r="A1315" t="str">
            <v>DK0060052843</v>
          </cell>
          <cell r="B1315">
            <v>43964</v>
          </cell>
        </row>
        <row r="1316">
          <cell r="A1316" t="str">
            <v>FI4000148648</v>
          </cell>
          <cell r="B1316">
            <v>43966</v>
          </cell>
        </row>
        <row r="1317">
          <cell r="A1317" t="str">
            <v>FI4000384243</v>
          </cell>
          <cell r="B1317">
            <v>43985</v>
          </cell>
        </row>
        <row r="1318">
          <cell r="A1318" t="str">
            <v>CA8169221089</v>
          </cell>
          <cell r="B1318">
            <v>44011</v>
          </cell>
        </row>
        <row r="1319">
          <cell r="A1319" t="str">
            <v>SE0012231074</v>
          </cell>
          <cell r="B1319">
            <v>44008</v>
          </cell>
        </row>
        <row r="1320">
          <cell r="A1320" t="str">
            <v>LT0000130023</v>
          </cell>
          <cell r="B1320">
            <v>44012</v>
          </cell>
        </row>
        <row r="1321">
          <cell r="A1321" t="str">
            <v>LT0000128571</v>
          </cell>
          <cell r="B1321">
            <v>44012</v>
          </cell>
        </row>
        <row r="1322">
          <cell r="A1322" t="str">
            <v>IS0000028413</v>
          </cell>
          <cell r="B1322">
            <v>44085</v>
          </cell>
        </row>
        <row r="1323">
          <cell r="A1323" t="str">
            <v>DK0010283597</v>
          </cell>
          <cell r="B1323">
            <v>44118</v>
          </cell>
        </row>
        <row r="1324">
          <cell r="A1324" t="str">
            <v>DK0010017367</v>
          </cell>
          <cell r="B1324">
            <v>44132</v>
          </cell>
        </row>
        <row r="1325">
          <cell r="A1325" t="str">
            <v>SE0001696683</v>
          </cell>
          <cell r="B1325">
            <v>44134</v>
          </cell>
        </row>
        <row r="1326">
          <cell r="A1326" t="str">
            <v>DK0060823516</v>
          </cell>
          <cell r="B1326">
            <v>44134</v>
          </cell>
        </row>
        <row r="1327">
          <cell r="A1327" t="str">
            <v>SE0012454619</v>
          </cell>
          <cell r="B1327">
            <v>44148</v>
          </cell>
        </row>
        <row r="1328">
          <cell r="A1328" t="str">
            <v>DK0060738409</v>
          </cell>
          <cell r="B1328">
            <v>44160</v>
          </cell>
        </row>
        <row r="1329">
          <cell r="A1329" t="str">
            <v>SE0008585525</v>
          </cell>
          <cell r="B1329">
            <v>44169</v>
          </cell>
        </row>
        <row r="1330">
          <cell r="A1330" t="str">
            <v>SE0000195570</v>
          </cell>
          <cell r="B1330">
            <v>44174</v>
          </cell>
        </row>
        <row r="1331">
          <cell r="A1331" t="str">
            <v>SE0014186656</v>
          </cell>
          <cell r="B1331">
            <v>44181</v>
          </cell>
        </row>
        <row r="1332">
          <cell r="A1332" t="str">
            <v>SE0001625534</v>
          </cell>
          <cell r="B1332">
            <v>44183</v>
          </cell>
        </row>
        <row r="1333">
          <cell r="A1333" t="str">
            <v>SE0001920760</v>
          </cell>
          <cell r="B1333">
            <v>43854</v>
          </cell>
        </row>
        <row r="1334">
          <cell r="A1334" t="str">
            <v>SE0007640321</v>
          </cell>
          <cell r="B1334">
            <v>43861</v>
          </cell>
        </row>
        <row r="1335">
          <cell r="A1335" t="str">
            <v>SE0009889488</v>
          </cell>
          <cell r="B1335">
            <v>43865</v>
          </cell>
        </row>
        <row r="1336">
          <cell r="A1336" t="str">
            <v>SE0005506193</v>
          </cell>
          <cell r="B1336">
            <v>43892</v>
          </cell>
        </row>
        <row r="1337">
          <cell r="A1337" t="str">
            <v>SE0011281823</v>
          </cell>
          <cell r="B1337">
            <v>43902</v>
          </cell>
        </row>
        <row r="1338">
          <cell r="A1338" t="str">
            <v>GB00BYX2WP92</v>
          </cell>
          <cell r="B1338">
            <v>43994</v>
          </cell>
        </row>
        <row r="1339">
          <cell r="A1339" t="str">
            <v>SE0014400032</v>
          </cell>
          <cell r="B1339">
            <v>44007</v>
          </cell>
        </row>
        <row r="1340">
          <cell r="A1340" t="str">
            <v>SE0006143103</v>
          </cell>
          <cell r="B1340">
            <v>44043</v>
          </cell>
        </row>
        <row r="1341">
          <cell r="A1341" t="str">
            <v>SE0014401063</v>
          </cell>
          <cell r="B1341">
            <v>44120</v>
          </cell>
        </row>
        <row r="1342">
          <cell r="A1342" t="str">
            <v>DK0060069813</v>
          </cell>
          <cell r="B1342">
            <v>44123</v>
          </cell>
        </row>
        <row r="1343">
          <cell r="A1343" t="str">
            <v>SE0002685958</v>
          </cell>
          <cell r="B1343">
            <v>44176</v>
          </cell>
        </row>
        <row r="1344">
          <cell r="A1344" t="str">
            <v>CH0038863350</v>
          </cell>
          <cell r="B1344">
            <v>44067</v>
          </cell>
        </row>
        <row r="1345">
          <cell r="A1345" t="str">
            <v>BMG200452024</v>
          </cell>
          <cell r="B1345">
            <v>44118</v>
          </cell>
        </row>
        <row r="1346">
          <cell r="A1346" t="str">
            <v>CH0002168083</v>
          </cell>
          <cell r="B1346">
            <v>43858</v>
          </cell>
        </row>
        <row r="1347">
          <cell r="A1347" t="str">
            <v>GG00B247Y973</v>
          </cell>
          <cell r="B1347">
            <v>44012</v>
          </cell>
        </row>
        <row r="1348">
          <cell r="A1348" t="str">
            <v>CH0018206117</v>
          </cell>
          <cell r="B1348">
            <v>44105</v>
          </cell>
        </row>
        <row r="1349">
          <cell r="A1349" t="str">
            <v>CH0021783391</v>
          </cell>
          <cell r="B1349">
            <v>44155</v>
          </cell>
        </row>
        <row r="1350">
          <cell r="A1350" t="str">
            <v>IL0055501576</v>
          </cell>
          <cell r="B1350">
            <v>43906</v>
          </cell>
        </row>
        <row r="1351">
          <cell r="A1351" t="str">
            <v>IL0010836331</v>
          </cell>
          <cell r="B1351">
            <v>43920</v>
          </cell>
        </row>
        <row r="1352">
          <cell r="A1352" t="str">
            <v>IL0003650152</v>
          </cell>
          <cell r="B1352">
            <v>43993</v>
          </cell>
        </row>
        <row r="1353">
          <cell r="A1353" t="str">
            <v>IL0002530132</v>
          </cell>
          <cell r="B1353">
            <v>44012</v>
          </cell>
        </row>
        <row r="1354">
          <cell r="A1354" t="str">
            <v>IL0011435026</v>
          </cell>
          <cell r="B1354">
            <v>44096</v>
          </cell>
        </row>
        <row r="1355">
          <cell r="A1355" t="str">
            <v>IL0007223147</v>
          </cell>
          <cell r="B1355">
            <v>44105</v>
          </cell>
        </row>
        <row r="1356">
          <cell r="A1356" t="str">
            <v>IL0002510175</v>
          </cell>
          <cell r="B1356">
            <v>44139</v>
          </cell>
        </row>
        <row r="1357">
          <cell r="A1357" t="str">
            <v>IL0011048688</v>
          </cell>
          <cell r="B1357">
            <v>43955</v>
          </cell>
        </row>
        <row r="1358">
          <cell r="A1358" t="str">
            <v>IL0001550362</v>
          </cell>
          <cell r="B1358">
            <v>44028</v>
          </cell>
        </row>
        <row r="1359">
          <cell r="A1359" t="str">
            <v>IL0003100117</v>
          </cell>
          <cell r="B1359">
            <v>44189</v>
          </cell>
        </row>
        <row r="1360">
          <cell r="A1360" t="str">
            <v>IL0011250128</v>
          </cell>
          <cell r="B1360">
            <v>43858</v>
          </cell>
        </row>
        <row r="1361">
          <cell r="A1361" t="str">
            <v>IL0010844335</v>
          </cell>
          <cell r="B1361">
            <v>43861</v>
          </cell>
        </row>
        <row r="1362">
          <cell r="A1362" t="str">
            <v>IL0011223810</v>
          </cell>
          <cell r="B1362">
            <v>43874</v>
          </cell>
        </row>
        <row r="1363">
          <cell r="A1363" t="str">
            <v>IL0007510329</v>
          </cell>
          <cell r="B1363">
            <v>43971</v>
          </cell>
        </row>
        <row r="1364">
          <cell r="A1364" t="str">
            <v>US58503F5026</v>
          </cell>
          <cell r="B1364">
            <v>44087</v>
          </cell>
        </row>
        <row r="1365">
          <cell r="A1365" t="str">
            <v>IL0006110121</v>
          </cell>
          <cell r="B1365">
            <v>43850</v>
          </cell>
        </row>
        <row r="1366">
          <cell r="A1366" t="str">
            <v>IL0007710143</v>
          </cell>
          <cell r="B1366">
            <v>43867</v>
          </cell>
        </row>
        <row r="1367">
          <cell r="A1367" t="str">
            <v>PLCMPLX00014</v>
          </cell>
          <cell r="B1367">
            <v>43864</v>
          </cell>
        </row>
        <row r="1368">
          <cell r="A1368" t="str">
            <v>PLSTPKL00012</v>
          </cell>
          <cell r="B1368">
            <v>43892</v>
          </cell>
        </row>
        <row r="1369">
          <cell r="A1369" t="str">
            <v>PLCHMDW00010</v>
          </cell>
          <cell r="B1369">
            <v>43901</v>
          </cell>
        </row>
        <row r="1370">
          <cell r="A1370" t="str">
            <v>PLVTGDL00010</v>
          </cell>
          <cell r="B1370">
            <v>43930</v>
          </cell>
        </row>
        <row r="1371">
          <cell r="A1371" t="str">
            <v>PLESSYS00030</v>
          </cell>
          <cell r="B1371">
            <v>43935</v>
          </cell>
        </row>
        <row r="1372">
          <cell r="A1372" t="str">
            <v>PLARCUS00040</v>
          </cell>
          <cell r="B1372">
            <v>43935</v>
          </cell>
        </row>
        <row r="1373">
          <cell r="A1373" t="str">
            <v>PLPNCNR00010</v>
          </cell>
          <cell r="B1373">
            <v>43955</v>
          </cell>
        </row>
        <row r="1374">
          <cell r="A1374" t="str">
            <v>PLGWRNT00014</v>
          </cell>
          <cell r="B1374">
            <v>43956</v>
          </cell>
        </row>
        <row r="1375">
          <cell r="A1375" t="str">
            <v>PLORION00018</v>
          </cell>
          <cell r="B1375">
            <v>43986</v>
          </cell>
        </row>
        <row r="1376">
          <cell r="A1376" t="str">
            <v>PLFCHVT00012</v>
          </cell>
          <cell r="B1376">
            <v>43986</v>
          </cell>
        </row>
        <row r="1377">
          <cell r="A1377" t="str">
            <v>CH0197761098</v>
          </cell>
          <cell r="B1377">
            <v>43987</v>
          </cell>
        </row>
        <row r="1378">
          <cell r="A1378" t="str">
            <v>PLVERTE00010</v>
          </cell>
          <cell r="B1378">
            <v>43990</v>
          </cell>
        </row>
        <row r="1379">
          <cell r="A1379" t="str">
            <v>PLMCINT00013</v>
          </cell>
          <cell r="B1379">
            <v>43990</v>
          </cell>
        </row>
        <row r="1380">
          <cell r="A1380" t="str">
            <v>PLINDKP00013</v>
          </cell>
          <cell r="B1380">
            <v>43994</v>
          </cell>
        </row>
        <row r="1381">
          <cell r="A1381" t="str">
            <v>PLKCSTL00010</v>
          </cell>
          <cell r="B1381">
            <v>44000</v>
          </cell>
        </row>
        <row r="1382">
          <cell r="A1382" t="str">
            <v>PLORBIS00014</v>
          </cell>
          <cell r="B1382">
            <v>44008</v>
          </cell>
        </row>
        <row r="1383">
          <cell r="A1383" t="str">
            <v>PLICPGR00014</v>
          </cell>
          <cell r="B1383">
            <v>44011</v>
          </cell>
        </row>
        <row r="1384">
          <cell r="A1384" t="str">
            <v>PLBALTN00014</v>
          </cell>
          <cell r="B1384">
            <v>44027</v>
          </cell>
        </row>
        <row r="1385">
          <cell r="A1385" t="str">
            <v>PLEUFLM00017</v>
          </cell>
          <cell r="B1385">
            <v>44033</v>
          </cell>
        </row>
        <row r="1386">
          <cell r="A1386" t="str">
            <v>PLBSCDO00017</v>
          </cell>
          <cell r="B1386">
            <v>44039</v>
          </cell>
        </row>
        <row r="1387">
          <cell r="A1387" t="str">
            <v>PLJHMDL00018</v>
          </cell>
          <cell r="B1387">
            <v>44040</v>
          </cell>
        </row>
        <row r="1388">
          <cell r="A1388" t="str">
            <v>PLINDXM00013</v>
          </cell>
          <cell r="B1388">
            <v>44047</v>
          </cell>
        </row>
        <row r="1389">
          <cell r="A1389" t="str">
            <v>PLPOLMT00017</v>
          </cell>
          <cell r="B1389">
            <v>44057</v>
          </cell>
        </row>
        <row r="1390">
          <cell r="A1390" t="str">
            <v>PLMORZN00016</v>
          </cell>
          <cell r="B1390">
            <v>44088</v>
          </cell>
        </row>
        <row r="1391">
          <cell r="A1391" t="str">
            <v>PL5AVNH00013</v>
          </cell>
          <cell r="B1391">
            <v>44095</v>
          </cell>
        </row>
        <row r="1392">
          <cell r="A1392" t="str">
            <v>PLWADEX00018</v>
          </cell>
          <cell r="B1392">
            <v>44116</v>
          </cell>
        </row>
        <row r="1393">
          <cell r="A1393" t="str">
            <v>PLSTLMT00010</v>
          </cell>
          <cell r="B1393">
            <v>44116</v>
          </cell>
        </row>
        <row r="1394">
          <cell r="A1394" t="str">
            <v>PLKFMKZ00015</v>
          </cell>
          <cell r="B1394">
            <v>44123</v>
          </cell>
        </row>
        <row r="1395">
          <cell r="A1395" t="str">
            <v>PLEFIX000012</v>
          </cell>
          <cell r="B1395">
            <v>44123</v>
          </cell>
        </row>
        <row r="1396">
          <cell r="A1396" t="str">
            <v>PLATMSA00013</v>
          </cell>
          <cell r="B1396">
            <v>44123</v>
          </cell>
        </row>
        <row r="1397">
          <cell r="A1397" t="str">
            <v>PLDROP000011</v>
          </cell>
          <cell r="B1397">
            <v>44144</v>
          </cell>
        </row>
        <row r="1398">
          <cell r="A1398" t="str">
            <v>PLSMMDA00012</v>
          </cell>
          <cell r="B1398">
            <v>44162</v>
          </cell>
        </row>
        <row r="1399">
          <cell r="A1399" t="str">
            <v>PLNFI0200019</v>
          </cell>
          <cell r="B1399">
            <v>44168</v>
          </cell>
        </row>
        <row r="1400">
          <cell r="A1400" t="str">
            <v>PLMDGLC00015</v>
          </cell>
          <cell r="B1400">
            <v>44179</v>
          </cell>
        </row>
        <row r="1401">
          <cell r="A1401" t="str">
            <v>PLSCOPK00012</v>
          </cell>
          <cell r="B1401">
            <v>44193</v>
          </cell>
        </row>
        <row r="1402">
          <cell r="A1402" t="str">
            <v>PLNRTHC00014</v>
          </cell>
          <cell r="B1402">
            <v>44193</v>
          </cell>
        </row>
        <row r="1403">
          <cell r="A1403" t="str">
            <v>PLEURSS00014</v>
          </cell>
          <cell r="B1403">
            <v>44193</v>
          </cell>
        </row>
        <row r="1404">
          <cell r="A1404" t="str">
            <v>PLIDEAB00013</v>
          </cell>
          <cell r="B1404">
            <v>44195</v>
          </cell>
        </row>
        <row r="1405">
          <cell r="A1405" t="str">
            <v>HRAGMMRA0005</v>
          </cell>
          <cell r="B1405">
            <v>43840</v>
          </cell>
        </row>
        <row r="1406">
          <cell r="A1406" t="str">
            <v>HRBD62RA0004</v>
          </cell>
          <cell r="B1406">
            <v>44027</v>
          </cell>
        </row>
        <row r="1407">
          <cell r="A1407" t="str">
            <v>HRBLJERA0002</v>
          </cell>
          <cell r="B1407">
            <v>43906</v>
          </cell>
        </row>
        <row r="1408">
          <cell r="A1408" t="str">
            <v>HRDTR0RA0009</v>
          </cell>
          <cell r="B1408">
            <v>44186</v>
          </cell>
        </row>
        <row r="1409">
          <cell r="A1409" t="str">
            <v>HRELPRRA0006</v>
          </cell>
          <cell r="B1409">
            <v>43910</v>
          </cell>
        </row>
        <row r="1410">
          <cell r="A1410" t="str">
            <v>HRHBRLRA0009</v>
          </cell>
          <cell r="B1410">
            <v>43837</v>
          </cell>
        </row>
        <row r="1411">
          <cell r="A1411" t="str">
            <v>HRHMSTRA0007</v>
          </cell>
          <cell r="B1411">
            <v>44194</v>
          </cell>
        </row>
        <row r="1412">
          <cell r="A1412" t="str">
            <v>HRHTCPRA0002</v>
          </cell>
          <cell r="B1412">
            <v>43837</v>
          </cell>
        </row>
        <row r="1413">
          <cell r="A1413" t="str">
            <v>HRHVDCRA0002</v>
          </cell>
          <cell r="B1413">
            <v>44180</v>
          </cell>
        </row>
        <row r="1414">
          <cell r="A1414" t="str">
            <v>HRHZLARA0000</v>
          </cell>
          <cell r="B1414">
            <v>43837</v>
          </cell>
        </row>
        <row r="1415">
          <cell r="A1415" t="str">
            <v>HRIPKKRA0000</v>
          </cell>
          <cell r="B1415">
            <v>43846</v>
          </cell>
        </row>
        <row r="1416">
          <cell r="A1416" t="str">
            <v>HRISTRRA0001</v>
          </cell>
          <cell r="B1416">
            <v>44195</v>
          </cell>
        </row>
        <row r="1417">
          <cell r="A1417" t="str">
            <v>HRJMNCRA0009</v>
          </cell>
          <cell r="B1417">
            <v>43906</v>
          </cell>
        </row>
        <row r="1418">
          <cell r="A1418" t="str">
            <v>HRLEDORA0003</v>
          </cell>
          <cell r="B1418">
            <v>43906</v>
          </cell>
        </row>
        <row r="1419">
          <cell r="A1419" t="str">
            <v>HRLULGRA0003</v>
          </cell>
          <cell r="B1419">
            <v>44011</v>
          </cell>
        </row>
        <row r="1420">
          <cell r="A1420" t="str">
            <v>HRPIVKRA0007</v>
          </cell>
          <cell r="B1420">
            <v>43906</v>
          </cell>
        </row>
        <row r="1421">
          <cell r="A1421" t="str">
            <v>HRPLCHRA0000</v>
          </cell>
          <cell r="B1421">
            <v>44102</v>
          </cell>
        </row>
        <row r="1422">
          <cell r="A1422" t="str">
            <v>HRTISKRA0008</v>
          </cell>
          <cell r="B1422">
            <v>43906</v>
          </cell>
        </row>
        <row r="1423">
          <cell r="A1423" t="str">
            <v>HRTRMDRA0002</v>
          </cell>
          <cell r="B1423">
            <v>44125</v>
          </cell>
        </row>
        <row r="1424">
          <cell r="A1424" t="str">
            <v>HRVPIKRA0007</v>
          </cell>
          <cell r="B1424">
            <v>43906</v>
          </cell>
        </row>
        <row r="1425">
          <cell r="A1425" t="str">
            <v>HRZVZDRA0003</v>
          </cell>
          <cell r="B1425">
            <v>43906</v>
          </cell>
        </row>
        <row r="1426">
          <cell r="A1426" t="str">
            <v>GRS179003017</v>
          </cell>
          <cell r="B1426">
            <v>43552</v>
          </cell>
        </row>
        <row r="1427">
          <cell r="A1427" t="str">
            <v>GRS276003019</v>
          </cell>
          <cell r="B1427">
            <v>43446</v>
          </cell>
        </row>
        <row r="1428">
          <cell r="A1428" t="str">
            <v>GRS242003002</v>
          </cell>
          <cell r="B1428">
            <v>43446</v>
          </cell>
        </row>
        <row r="1429">
          <cell r="A1429" t="str">
            <v>GRS233003003</v>
          </cell>
          <cell r="B1429">
            <v>43315</v>
          </cell>
        </row>
        <row r="1430">
          <cell r="A1430" t="str">
            <v>GRS205003007</v>
          </cell>
          <cell r="B1430">
            <v>43446</v>
          </cell>
        </row>
        <row r="1431">
          <cell r="A1431" t="str">
            <v>GRS130003015</v>
          </cell>
          <cell r="B1431">
            <v>43446</v>
          </cell>
        </row>
        <row r="1432">
          <cell r="A1432" t="str">
            <v>GRS445003007</v>
          </cell>
          <cell r="B1432">
            <v>43593</v>
          </cell>
        </row>
        <row r="1433">
          <cell r="A1433" t="str">
            <v>GRS308003003</v>
          </cell>
          <cell r="B1433">
            <v>43593</v>
          </cell>
        </row>
        <row r="1434">
          <cell r="A1434" t="str">
            <v>GRS220003008</v>
          </cell>
          <cell r="B1434">
            <v>43446</v>
          </cell>
        </row>
        <row r="1435">
          <cell r="A1435" t="str">
            <v>GRS513003004</v>
          </cell>
          <cell r="B1435">
            <v>43668</v>
          </cell>
        </row>
        <row r="1436">
          <cell r="A1436" t="str">
            <v>GRS491003000</v>
          </cell>
          <cell r="B1436">
            <v>43605</v>
          </cell>
        </row>
        <row r="1437">
          <cell r="A1437" t="str">
            <v>GRS394283006</v>
          </cell>
          <cell r="B1437">
            <v>43446</v>
          </cell>
        </row>
        <row r="1438">
          <cell r="A1438" t="str">
            <v>GRS181111006</v>
          </cell>
          <cell r="B1438">
            <v>43446</v>
          </cell>
        </row>
        <row r="1439">
          <cell r="A1439" t="str">
            <v>GRS494003007</v>
          </cell>
          <cell r="B1439">
            <v>43315</v>
          </cell>
        </row>
        <row r="1440">
          <cell r="A1440" t="str">
            <v>GRS507003002</v>
          </cell>
          <cell r="B1440">
            <v>43609</v>
          </cell>
        </row>
        <row r="1441">
          <cell r="A1441" t="str">
            <v>GRS153213004</v>
          </cell>
          <cell r="B1441">
            <v>43446</v>
          </cell>
        </row>
        <row r="1442">
          <cell r="A1442" t="str">
            <v>GRS153213004</v>
          </cell>
          <cell r="B1442">
            <v>43446</v>
          </cell>
        </row>
        <row r="1443">
          <cell r="A1443" t="str">
            <v>GRS296273006</v>
          </cell>
          <cell r="B1443">
            <v>43580</v>
          </cell>
        </row>
        <row r="1444">
          <cell r="A1444" t="str">
            <v>GRS079103008</v>
          </cell>
          <cell r="B1444">
            <v>43647</v>
          </cell>
        </row>
        <row r="1445">
          <cell r="A1445" t="str">
            <v>GRS279003008</v>
          </cell>
          <cell r="B1445">
            <v>43811</v>
          </cell>
        </row>
        <row r="1446">
          <cell r="A1446" t="str">
            <v>GRS448003004</v>
          </cell>
          <cell r="B1446">
            <v>43747</v>
          </cell>
        </row>
        <row r="1447">
          <cell r="A1447" t="str">
            <v>GRS304013006</v>
          </cell>
          <cell r="B1447">
            <v>43446</v>
          </cell>
        </row>
        <row r="1448">
          <cell r="A1448" t="str">
            <v>GRS297003006</v>
          </cell>
          <cell r="B1448">
            <v>43446</v>
          </cell>
        </row>
        <row r="1449">
          <cell r="A1449" t="str">
            <v>GRS155003015</v>
          </cell>
          <cell r="B1449">
            <v>43446</v>
          </cell>
        </row>
        <row r="1450">
          <cell r="A1450" t="str">
            <v>GRS492003009</v>
          </cell>
          <cell r="B1450">
            <v>43446</v>
          </cell>
        </row>
        <row r="1451">
          <cell r="A1451" t="str">
            <v>GRS074083007</v>
          </cell>
          <cell r="B1451">
            <v>43732</v>
          </cell>
        </row>
        <row r="1452">
          <cell r="A1452" t="str">
            <v>GRS074083007</v>
          </cell>
          <cell r="B1452">
            <v>43732</v>
          </cell>
        </row>
        <row r="1453">
          <cell r="A1453" t="str">
            <v>DE000BAY0017</v>
          </cell>
          <cell r="B1453">
            <v>43658</v>
          </cell>
        </row>
        <row r="1454">
          <cell r="A1454" t="str">
            <v>ES0111845014</v>
          </cell>
          <cell r="B1454">
            <v>43318</v>
          </cell>
        </row>
        <row r="1455">
          <cell r="A1455" t="str">
            <v>ES0105019006</v>
          </cell>
          <cell r="B1455">
            <v>43572</v>
          </cell>
        </row>
        <row r="1456">
          <cell r="A1456" t="str">
            <v>ES0168561019</v>
          </cell>
          <cell r="B1456">
            <v>43516</v>
          </cell>
        </row>
        <row r="1457">
          <cell r="A1457" t="str">
            <v>ES0105026001</v>
          </cell>
          <cell r="B1457">
            <v>43290</v>
          </cell>
        </row>
        <row r="1458">
          <cell r="A1458" t="str">
            <v>ES0105131009</v>
          </cell>
          <cell r="B1458">
            <v>43804</v>
          </cell>
        </row>
        <row r="1459">
          <cell r="A1459" t="str">
            <v>ES0105058004</v>
          </cell>
          <cell r="B1459">
            <v>43285</v>
          </cell>
        </row>
        <row r="1460">
          <cell r="A1460" t="str">
            <v>ES0105267001</v>
          </cell>
          <cell r="B1460">
            <v>43216</v>
          </cell>
        </row>
        <row r="1461">
          <cell r="A1461" t="str">
            <v>ES0158252033</v>
          </cell>
          <cell r="B1461">
            <v>43278</v>
          </cell>
        </row>
        <row r="1462">
          <cell r="A1462" t="str">
            <v>ES0105128005</v>
          </cell>
          <cell r="B1462">
            <v>43672</v>
          </cell>
        </row>
        <row r="1463">
          <cell r="A1463" t="str">
            <v>ES0157765035</v>
          </cell>
          <cell r="B1463">
            <v>43669</v>
          </cell>
        </row>
        <row r="1464">
          <cell r="A1464" t="str">
            <v>ES0105079000</v>
          </cell>
          <cell r="B1464">
            <v>43815</v>
          </cell>
        </row>
        <row r="1465">
          <cell r="A1465" t="str">
            <v>ES0165515117</v>
          </cell>
          <cell r="B1465">
            <v>43707</v>
          </cell>
        </row>
        <row r="1466">
          <cell r="A1466" t="str">
            <v>ES0138109014</v>
          </cell>
          <cell r="B1466">
            <v>43102</v>
          </cell>
        </row>
        <row r="1467">
          <cell r="A1467" t="str">
            <v>ES0140441017</v>
          </cell>
          <cell r="B1467">
            <v>43441</v>
          </cell>
        </row>
        <row r="1468">
          <cell r="A1468" t="str">
            <v>ES0165317001</v>
          </cell>
          <cell r="B1468">
            <v>43682</v>
          </cell>
        </row>
        <row r="1469">
          <cell r="A1469" t="str">
            <v>ES0158837007</v>
          </cell>
          <cell r="B1469">
            <v>43682</v>
          </cell>
        </row>
        <row r="1470">
          <cell r="A1470" t="str">
            <v>ES0105133005</v>
          </cell>
          <cell r="B1470">
            <v>43817</v>
          </cell>
        </row>
        <row r="1471">
          <cell r="A1471" t="str">
            <v>ES0116162068</v>
          </cell>
          <cell r="B1471">
            <v>43430</v>
          </cell>
        </row>
        <row r="1472">
          <cell r="A1472" t="str">
            <v>ES0109659013</v>
          </cell>
          <cell r="B1472">
            <v>43812</v>
          </cell>
        </row>
        <row r="1473">
          <cell r="A1473" t="str">
            <v>ES0114930011</v>
          </cell>
          <cell r="B1473">
            <v>43655</v>
          </cell>
        </row>
        <row r="1474">
          <cell r="A1474" t="str">
            <v>ES0105266003</v>
          </cell>
          <cell r="B1474">
            <v>43301</v>
          </cell>
        </row>
        <row r="1475">
          <cell r="A1475" t="str">
            <v>ES0106004031</v>
          </cell>
          <cell r="B1475">
            <v>43315</v>
          </cell>
        </row>
        <row r="1476">
          <cell r="A1476" t="str">
            <v>ES0122761010</v>
          </cell>
          <cell r="B1476">
            <v>43122</v>
          </cell>
        </row>
        <row r="1477">
          <cell r="A1477" t="str">
            <v>ES0105327003</v>
          </cell>
          <cell r="B1477">
            <v>43819</v>
          </cell>
        </row>
        <row r="1478">
          <cell r="A1478" t="str">
            <v>ES0147593034</v>
          </cell>
          <cell r="B1478">
            <v>43763</v>
          </cell>
        </row>
        <row r="1479">
          <cell r="A1479" t="str">
            <v>ES0170337036</v>
          </cell>
          <cell r="B1479">
            <v>43733</v>
          </cell>
        </row>
        <row r="1480">
          <cell r="A1480" t="str">
            <v>ES0122161005</v>
          </cell>
          <cell r="B1480">
            <v>43525</v>
          </cell>
        </row>
        <row r="1481">
          <cell r="A1481" t="str">
            <v>ES0172277032</v>
          </cell>
          <cell r="B1481">
            <v>43301</v>
          </cell>
        </row>
        <row r="1482">
          <cell r="A1482" t="str">
            <v>ES0119462002</v>
          </cell>
          <cell r="B1482">
            <v>43430</v>
          </cell>
        </row>
        <row r="1483">
          <cell r="A1483" t="str">
            <v>ES0184849018</v>
          </cell>
          <cell r="B1483">
            <v>43507</v>
          </cell>
        </row>
        <row r="1484">
          <cell r="A1484" t="str">
            <v>ES0165316037</v>
          </cell>
          <cell r="B1484">
            <v>43570</v>
          </cell>
        </row>
        <row r="1485">
          <cell r="A1485" t="str">
            <v>ES0114419031</v>
          </cell>
          <cell r="B1485">
            <v>43174</v>
          </cell>
        </row>
        <row r="1486">
          <cell r="A1486" t="str">
            <v>ES0142346032</v>
          </cell>
          <cell r="B1486">
            <v>43714</v>
          </cell>
        </row>
        <row r="1487">
          <cell r="A1487" t="str">
            <v>ES0165483035</v>
          </cell>
          <cell r="B1487">
            <v>43293</v>
          </cell>
        </row>
        <row r="1488">
          <cell r="A1488" t="str">
            <v>ES0105038006</v>
          </cell>
          <cell r="B1488">
            <v>43672</v>
          </cell>
        </row>
        <row r="1489">
          <cell r="A1489" t="str">
            <v>ES0175582032</v>
          </cell>
          <cell r="B1489">
            <v>43753</v>
          </cell>
        </row>
        <row r="1490">
          <cell r="A1490" t="str">
            <v>ES0145835031</v>
          </cell>
          <cell r="B1490">
            <v>43391</v>
          </cell>
        </row>
        <row r="1491">
          <cell r="A1491" t="str">
            <v>ES0156491039</v>
          </cell>
          <cell r="B1491">
            <v>43185</v>
          </cell>
        </row>
        <row r="1492">
          <cell r="A1492" t="str">
            <v>ES0172278030</v>
          </cell>
          <cell r="B1492">
            <v>43216</v>
          </cell>
        </row>
        <row r="1493">
          <cell r="A1493" t="str">
            <v>ES0173092000</v>
          </cell>
          <cell r="B1493">
            <v>43705</v>
          </cell>
        </row>
        <row r="1494">
          <cell r="A1494" t="str">
            <v>ES0137743037</v>
          </cell>
          <cell r="B1494">
            <v>43717</v>
          </cell>
        </row>
        <row r="1495">
          <cell r="A1495" t="str">
            <v>ES0141269037</v>
          </cell>
          <cell r="B1495">
            <v>43301</v>
          </cell>
        </row>
        <row r="1496">
          <cell r="A1496" t="str">
            <v>ES0108020035</v>
          </cell>
          <cell r="B1496">
            <v>43301</v>
          </cell>
        </row>
        <row r="1497">
          <cell r="A1497" t="str">
            <v>ES0165367030</v>
          </cell>
          <cell r="B1497">
            <v>43775</v>
          </cell>
        </row>
        <row r="1498">
          <cell r="A1498" t="str">
            <v>ES0182797037</v>
          </cell>
          <cell r="B1498">
            <v>43230</v>
          </cell>
        </row>
        <row r="1499">
          <cell r="A1499" t="str">
            <v>ES0165362031</v>
          </cell>
          <cell r="B1499">
            <v>43557</v>
          </cell>
        </row>
        <row r="1500">
          <cell r="A1500" t="str">
            <v>ES0170811030</v>
          </cell>
          <cell r="B1500">
            <v>43228</v>
          </cell>
        </row>
        <row r="1501">
          <cell r="A1501" t="str">
            <v>ES0166776007</v>
          </cell>
          <cell r="B1501">
            <v>43605</v>
          </cell>
        </row>
        <row r="1502">
          <cell r="A1502" t="str">
            <v>ES0175484031</v>
          </cell>
          <cell r="B1502">
            <v>43404</v>
          </cell>
        </row>
        <row r="1503">
          <cell r="A1503" t="str">
            <v>ES0163026034</v>
          </cell>
          <cell r="B1503">
            <v>43280</v>
          </cell>
        </row>
        <row r="1504">
          <cell r="A1504" t="str">
            <v>ES0118574039</v>
          </cell>
          <cell r="B1504">
            <v>43745</v>
          </cell>
        </row>
        <row r="1505">
          <cell r="A1505" t="str">
            <v>ES0142234006</v>
          </cell>
          <cell r="B1505">
            <v>43301</v>
          </cell>
        </row>
        <row r="1506">
          <cell r="A1506" t="str">
            <v>ES0182045312</v>
          </cell>
          <cell r="B1506">
            <v>43738</v>
          </cell>
        </row>
        <row r="1507">
          <cell r="A1507" t="str">
            <v>ES0170861035</v>
          </cell>
          <cell r="B1507">
            <v>43418</v>
          </cell>
        </row>
        <row r="1508">
          <cell r="A1508" t="str">
            <v>ES0114562004</v>
          </cell>
          <cell r="B1508">
            <v>43264</v>
          </cell>
        </row>
        <row r="1509">
          <cell r="A1509" t="str">
            <v>ES0132911035</v>
          </cell>
          <cell r="B1509">
            <v>43182</v>
          </cell>
        </row>
        <row r="1510">
          <cell r="A1510" t="str">
            <v>ES0142524034</v>
          </cell>
          <cell r="B1510">
            <v>43763</v>
          </cell>
        </row>
        <row r="1511">
          <cell r="A1511" t="str">
            <v>ES0176928002</v>
          </cell>
          <cell r="B1511">
            <v>43264</v>
          </cell>
        </row>
        <row r="1512">
          <cell r="A1512" t="str">
            <v>ES0109166035</v>
          </cell>
          <cell r="B1512">
            <v>43301</v>
          </cell>
        </row>
        <row r="1513">
          <cell r="A1513" t="str">
            <v>ES0142162033</v>
          </cell>
          <cell r="B1513">
            <v>43557</v>
          </cell>
        </row>
        <row r="1514">
          <cell r="A1514" t="str">
            <v>ES0183087032</v>
          </cell>
          <cell r="B1514">
            <v>43306</v>
          </cell>
        </row>
        <row r="1515">
          <cell r="A1515" t="str">
            <v>ES0105097002</v>
          </cell>
          <cell r="B1515">
            <v>43587</v>
          </cell>
        </row>
        <row r="1516">
          <cell r="A1516" t="str">
            <v>ES0183791039</v>
          </cell>
          <cell r="B1516">
            <v>43129</v>
          </cell>
        </row>
        <row r="1517">
          <cell r="A1517" t="str">
            <v>ES0182526030</v>
          </cell>
          <cell r="B1517">
            <v>43794</v>
          </cell>
        </row>
        <row r="1518">
          <cell r="A1518" t="str">
            <v>ES0112742038</v>
          </cell>
          <cell r="B1518">
            <v>43111</v>
          </cell>
        </row>
        <row r="1519">
          <cell r="A1519" t="str">
            <v>ES0172821037</v>
          </cell>
          <cell r="B1519">
            <v>43635</v>
          </cell>
        </row>
        <row r="1520">
          <cell r="A1520" t="str">
            <v>ES0156242036</v>
          </cell>
          <cell r="B1520">
            <v>43371</v>
          </cell>
        </row>
        <row r="1521">
          <cell r="A1521" t="str">
            <v>ES0138163037</v>
          </cell>
          <cell r="B1521">
            <v>43129</v>
          </cell>
        </row>
        <row r="1522">
          <cell r="A1522" t="str">
            <v>ES0108016033</v>
          </cell>
          <cell r="B1522">
            <v>43293</v>
          </cell>
        </row>
        <row r="1523">
          <cell r="A1523" t="str">
            <v>ES0155042031</v>
          </cell>
          <cell r="B1523">
            <v>43213</v>
          </cell>
        </row>
        <row r="1524">
          <cell r="A1524" t="str">
            <v>ES0105090007</v>
          </cell>
          <cell r="B1524">
            <v>43677</v>
          </cell>
        </row>
        <row r="1525">
          <cell r="A1525" t="str">
            <v>ES0181000037</v>
          </cell>
          <cell r="B1525">
            <v>43122</v>
          </cell>
        </row>
        <row r="1526">
          <cell r="A1526" t="str">
            <v>ES0148121033</v>
          </cell>
          <cell r="B1526">
            <v>43160</v>
          </cell>
        </row>
        <row r="1527">
          <cell r="A1527" t="str">
            <v>ES0164131031</v>
          </cell>
          <cell r="B1527">
            <v>43301</v>
          </cell>
        </row>
        <row r="1528">
          <cell r="A1528" t="str">
            <v>ES0111612034</v>
          </cell>
          <cell r="B1528">
            <v>43125</v>
          </cell>
        </row>
        <row r="1529">
          <cell r="A1529" t="str">
            <v>ES0118899030</v>
          </cell>
          <cell r="B1529">
            <v>43728</v>
          </cell>
        </row>
        <row r="1530">
          <cell r="A1530" t="str">
            <v>ES0156768030</v>
          </cell>
          <cell r="B1530">
            <v>43745</v>
          </cell>
        </row>
        <row r="1531">
          <cell r="A1531" t="str">
            <v>ES0157876030</v>
          </cell>
          <cell r="B1531">
            <v>43216</v>
          </cell>
        </row>
        <row r="1532">
          <cell r="A1532" t="str">
            <v>ES0173461031</v>
          </cell>
          <cell r="B1532">
            <v>43817</v>
          </cell>
        </row>
        <row r="1533">
          <cell r="A1533" t="str">
            <v>ES0182716037</v>
          </cell>
          <cell r="B1533">
            <v>43763</v>
          </cell>
        </row>
        <row r="1534">
          <cell r="A1534" t="str">
            <v>ES0155248034</v>
          </cell>
          <cell r="B1534">
            <v>43104</v>
          </cell>
        </row>
        <row r="1535">
          <cell r="A1535" t="str">
            <v>ES0130956032</v>
          </cell>
          <cell r="B1535">
            <v>43166</v>
          </cell>
        </row>
        <row r="1536">
          <cell r="A1536" t="str">
            <v>ES0175123035</v>
          </cell>
          <cell r="B1536">
            <v>43196</v>
          </cell>
        </row>
        <row r="1537">
          <cell r="A1537" t="str">
            <v>ES0184757039</v>
          </cell>
          <cell r="B1537">
            <v>43585</v>
          </cell>
        </row>
        <row r="1538">
          <cell r="A1538" t="str">
            <v>ES0140718034</v>
          </cell>
          <cell r="B1538">
            <v>43733</v>
          </cell>
        </row>
        <row r="1539">
          <cell r="A1539" t="str">
            <v>ES0174781031</v>
          </cell>
          <cell r="B1539">
            <v>43791</v>
          </cell>
        </row>
        <row r="1540">
          <cell r="A1540" t="str">
            <v>ES0131194039</v>
          </cell>
          <cell r="B1540">
            <v>43209</v>
          </cell>
        </row>
        <row r="1541">
          <cell r="A1541" t="str">
            <v>ES0142476037</v>
          </cell>
          <cell r="B1541">
            <v>43818</v>
          </cell>
        </row>
        <row r="1542">
          <cell r="A1542" t="str">
            <v>ES0131081038</v>
          </cell>
          <cell r="B1542">
            <v>43791</v>
          </cell>
        </row>
        <row r="1543">
          <cell r="A1543" t="str">
            <v>ES0118943036</v>
          </cell>
          <cell r="B1543">
            <v>43654</v>
          </cell>
        </row>
        <row r="1544">
          <cell r="A1544" t="str">
            <v>ES0182667032</v>
          </cell>
          <cell r="B1544">
            <v>43483</v>
          </cell>
        </row>
        <row r="1545">
          <cell r="A1545" t="str">
            <v>ES0114798038</v>
          </cell>
          <cell r="B1545">
            <v>43685</v>
          </cell>
        </row>
        <row r="1546">
          <cell r="A1546" t="str">
            <v>ES0110201037</v>
          </cell>
          <cell r="B1546">
            <v>43465</v>
          </cell>
        </row>
        <row r="1547">
          <cell r="A1547" t="str">
            <v>ES0182121030</v>
          </cell>
          <cell r="B1547">
            <v>43129</v>
          </cell>
        </row>
        <row r="1548">
          <cell r="A1548" t="str">
            <v>ES0155254032</v>
          </cell>
          <cell r="B1548">
            <v>43188</v>
          </cell>
        </row>
        <row r="1549">
          <cell r="A1549" t="str">
            <v>ES0131701031</v>
          </cell>
          <cell r="B1549">
            <v>43817</v>
          </cell>
        </row>
        <row r="1550">
          <cell r="A1550" t="str">
            <v>ES0132529035</v>
          </cell>
          <cell r="B1550">
            <v>43104</v>
          </cell>
        </row>
        <row r="1551">
          <cell r="A1551" t="str">
            <v>ES0138051034</v>
          </cell>
          <cell r="B1551">
            <v>43613</v>
          </cell>
        </row>
        <row r="1552">
          <cell r="A1552" t="str">
            <v>ES0115016034</v>
          </cell>
          <cell r="B1552">
            <v>43594</v>
          </cell>
        </row>
        <row r="1553">
          <cell r="A1553" t="str">
            <v>ES0125754038</v>
          </cell>
          <cell r="B1553">
            <v>43494</v>
          </cell>
        </row>
        <row r="1554">
          <cell r="A1554" t="str">
            <v>ES0112319035</v>
          </cell>
          <cell r="B1554">
            <v>43292</v>
          </cell>
        </row>
        <row r="1555">
          <cell r="A1555" t="str">
            <v>ES0182641037</v>
          </cell>
          <cell r="B1555">
            <v>43298</v>
          </cell>
        </row>
        <row r="1556">
          <cell r="A1556" t="str">
            <v>ES0152073039</v>
          </cell>
          <cell r="B1556">
            <v>43321</v>
          </cell>
        </row>
        <row r="1557">
          <cell r="A1557" t="str">
            <v>ES0166198012</v>
          </cell>
          <cell r="B1557">
            <v>43817</v>
          </cell>
        </row>
        <row r="1558">
          <cell r="A1558" t="str">
            <v>ES0183210030</v>
          </cell>
          <cell r="B1558">
            <v>43601</v>
          </cell>
        </row>
        <row r="1559">
          <cell r="A1559" t="str">
            <v>ES0140897036</v>
          </cell>
          <cell r="B1559">
            <v>43650</v>
          </cell>
        </row>
        <row r="1560">
          <cell r="A1560" t="str">
            <v>ES0155662036</v>
          </cell>
          <cell r="B1560">
            <v>43104</v>
          </cell>
        </row>
        <row r="1561">
          <cell r="A1561" t="str">
            <v>ES0140898034</v>
          </cell>
          <cell r="B1561">
            <v>43151</v>
          </cell>
        </row>
        <row r="1562">
          <cell r="A1562" t="str">
            <v>ES0165461031</v>
          </cell>
          <cell r="B1562">
            <v>43104</v>
          </cell>
        </row>
        <row r="1563">
          <cell r="A1563" t="str">
            <v>ES0175830035</v>
          </cell>
          <cell r="B1563">
            <v>43440</v>
          </cell>
        </row>
        <row r="1564">
          <cell r="A1564" t="str">
            <v>ES0179317039</v>
          </cell>
          <cell r="B1564">
            <v>43276</v>
          </cell>
        </row>
        <row r="1565">
          <cell r="A1565" t="str">
            <v>ES0167551037</v>
          </cell>
          <cell r="B1565">
            <v>43514</v>
          </cell>
        </row>
        <row r="1566">
          <cell r="A1566" t="str">
            <v>ES0155486030</v>
          </cell>
          <cell r="B1566">
            <v>43129</v>
          </cell>
        </row>
        <row r="1567">
          <cell r="A1567" t="str">
            <v>ES0177269034</v>
          </cell>
          <cell r="B1567">
            <v>43104</v>
          </cell>
        </row>
        <row r="1568">
          <cell r="A1568" t="str">
            <v>ES0138155033</v>
          </cell>
          <cell r="B1568">
            <v>43102</v>
          </cell>
        </row>
        <row r="1569">
          <cell r="A1569" t="str">
            <v>ES0115059034</v>
          </cell>
          <cell r="B1569">
            <v>43514</v>
          </cell>
        </row>
        <row r="1570">
          <cell r="A1570" t="str">
            <v>ES0164461131</v>
          </cell>
          <cell r="B1570">
            <v>43136</v>
          </cell>
        </row>
        <row r="1571">
          <cell r="A1571" t="str">
            <v>ES0174555039</v>
          </cell>
          <cell r="B1571">
            <v>43152</v>
          </cell>
        </row>
        <row r="1572">
          <cell r="A1572" t="str">
            <v>ES0156481030</v>
          </cell>
          <cell r="B1572">
            <v>43550</v>
          </cell>
        </row>
        <row r="1573">
          <cell r="A1573" t="str">
            <v>ES0138192036</v>
          </cell>
          <cell r="B1573">
            <v>43493</v>
          </cell>
        </row>
        <row r="1574">
          <cell r="A1574" t="str">
            <v>ES0111050037</v>
          </cell>
          <cell r="B1574">
            <v>43152</v>
          </cell>
        </row>
        <row r="1575">
          <cell r="A1575" t="str">
            <v>ES0111050037</v>
          </cell>
          <cell r="B1575">
            <v>43152</v>
          </cell>
        </row>
        <row r="1576">
          <cell r="A1576" t="str">
            <v>ES0142983032</v>
          </cell>
          <cell r="B1576">
            <v>43236</v>
          </cell>
        </row>
        <row r="1577">
          <cell r="A1577" t="str">
            <v>ES0141123036</v>
          </cell>
          <cell r="B1577">
            <v>43755</v>
          </cell>
        </row>
        <row r="1578">
          <cell r="A1578" t="str">
            <v>ES0114089032</v>
          </cell>
          <cell r="B1578">
            <v>43410</v>
          </cell>
        </row>
        <row r="1579">
          <cell r="A1579" t="str">
            <v>ES0109863037</v>
          </cell>
          <cell r="B1579">
            <v>43426</v>
          </cell>
        </row>
        <row r="1580">
          <cell r="A1580" t="str">
            <v>ES0152722031</v>
          </cell>
          <cell r="B1580">
            <v>43523</v>
          </cell>
        </row>
        <row r="1581">
          <cell r="A1581" t="str">
            <v>ES0174527038</v>
          </cell>
          <cell r="B1581">
            <v>43301</v>
          </cell>
        </row>
        <row r="1582">
          <cell r="A1582" t="str">
            <v>ES0140984032</v>
          </cell>
          <cell r="B1582">
            <v>43776</v>
          </cell>
        </row>
        <row r="1583">
          <cell r="A1583" t="str">
            <v>ES0180732036</v>
          </cell>
          <cell r="B1583">
            <v>43371</v>
          </cell>
        </row>
        <row r="1584">
          <cell r="A1584" t="str">
            <v>ES0184946038</v>
          </cell>
          <cell r="B1584">
            <v>43173</v>
          </cell>
        </row>
        <row r="1585">
          <cell r="A1585" t="str">
            <v>ES0182033037</v>
          </cell>
          <cell r="B1585">
            <v>43122</v>
          </cell>
        </row>
        <row r="1586">
          <cell r="A1586" t="str">
            <v>ES0141167033</v>
          </cell>
          <cell r="B1586">
            <v>43104</v>
          </cell>
        </row>
        <row r="1587">
          <cell r="A1587" t="str">
            <v>ES0144186030</v>
          </cell>
          <cell r="B1587">
            <v>43613</v>
          </cell>
        </row>
        <row r="1588">
          <cell r="A1588" t="str">
            <v>ES0107582035</v>
          </cell>
          <cell r="B1588">
            <v>43339</v>
          </cell>
        </row>
        <row r="1589">
          <cell r="A1589" t="str">
            <v>ES0126998030</v>
          </cell>
          <cell r="B1589">
            <v>43335</v>
          </cell>
        </row>
        <row r="1590">
          <cell r="A1590" t="str">
            <v>ES0155003033</v>
          </cell>
          <cell r="B1590">
            <v>43671</v>
          </cell>
        </row>
        <row r="1591">
          <cell r="A1591" t="str">
            <v>ES0114220033</v>
          </cell>
          <cell r="B1591">
            <v>43657</v>
          </cell>
        </row>
        <row r="1592">
          <cell r="A1592" t="str">
            <v>ES0127497032</v>
          </cell>
          <cell r="B1592">
            <v>43489</v>
          </cell>
        </row>
        <row r="1593">
          <cell r="A1593" t="str">
            <v>ES0107536031</v>
          </cell>
          <cell r="B1593">
            <v>43364</v>
          </cell>
        </row>
        <row r="1594">
          <cell r="A1594" t="str">
            <v>ES0166296030</v>
          </cell>
          <cell r="B1594">
            <v>43175</v>
          </cell>
        </row>
        <row r="1595">
          <cell r="A1595" t="str">
            <v>ES0155576038</v>
          </cell>
          <cell r="B1595">
            <v>43238</v>
          </cell>
        </row>
        <row r="1596">
          <cell r="A1596" t="str">
            <v>ES0161834033</v>
          </cell>
          <cell r="B1596">
            <v>43125</v>
          </cell>
        </row>
        <row r="1597">
          <cell r="A1597" t="str">
            <v>ES0159349036</v>
          </cell>
          <cell r="B1597">
            <v>43616</v>
          </cell>
        </row>
        <row r="1598">
          <cell r="A1598" t="str">
            <v>ES0147867032</v>
          </cell>
          <cell r="B1598">
            <v>43489</v>
          </cell>
        </row>
        <row r="1599">
          <cell r="A1599" t="str">
            <v>ES0175924002</v>
          </cell>
          <cell r="B1599">
            <v>43608</v>
          </cell>
        </row>
        <row r="1600">
          <cell r="A1600" t="str">
            <v>ES0118657032</v>
          </cell>
          <cell r="B1600">
            <v>43508</v>
          </cell>
        </row>
        <row r="1601">
          <cell r="A1601" t="str">
            <v>ES0114106034</v>
          </cell>
          <cell r="B1601">
            <v>43801</v>
          </cell>
        </row>
        <row r="1602">
          <cell r="A1602" t="str">
            <v>ES0155194030</v>
          </cell>
          <cell r="B1602">
            <v>43185</v>
          </cell>
        </row>
        <row r="1603">
          <cell r="A1603" t="str">
            <v>ES0155943030</v>
          </cell>
          <cell r="B1603">
            <v>43643</v>
          </cell>
        </row>
        <row r="1604">
          <cell r="A1604" t="str">
            <v>ES0156488035</v>
          </cell>
          <cell r="B1604">
            <v>43621</v>
          </cell>
        </row>
        <row r="1605">
          <cell r="A1605" t="str">
            <v>ES0109865032</v>
          </cell>
          <cell r="B1605">
            <v>43514</v>
          </cell>
        </row>
        <row r="1606">
          <cell r="A1606" t="str">
            <v>ES0162991030</v>
          </cell>
          <cell r="B1606">
            <v>43654</v>
          </cell>
        </row>
        <row r="1607">
          <cell r="A1607" t="str">
            <v>ES0139111001</v>
          </cell>
          <cell r="B1607">
            <v>43747</v>
          </cell>
        </row>
        <row r="1608">
          <cell r="A1608" t="str">
            <v>ES0119181032</v>
          </cell>
          <cell r="B1608">
            <v>43657</v>
          </cell>
        </row>
        <row r="1609">
          <cell r="A1609" t="str">
            <v>ES0117178030</v>
          </cell>
          <cell r="B1609">
            <v>43818</v>
          </cell>
        </row>
        <row r="1610">
          <cell r="A1610" t="str">
            <v>ES0155902036</v>
          </cell>
          <cell r="B1610">
            <v>43507</v>
          </cell>
        </row>
        <row r="1611">
          <cell r="A1611" t="str">
            <v>ES0124141039</v>
          </cell>
          <cell r="B1611">
            <v>43280</v>
          </cell>
        </row>
        <row r="1612">
          <cell r="A1612" t="str">
            <v>ES0155708037</v>
          </cell>
          <cell r="B1612">
            <v>43496</v>
          </cell>
        </row>
        <row r="1613">
          <cell r="A1613" t="str">
            <v>ES0155274030</v>
          </cell>
          <cell r="B1613">
            <v>43313</v>
          </cell>
        </row>
        <row r="1614">
          <cell r="A1614" t="str">
            <v>ES0136147032</v>
          </cell>
          <cell r="B1614">
            <v>43629</v>
          </cell>
        </row>
        <row r="1615">
          <cell r="A1615" t="str">
            <v>ES0136284033</v>
          </cell>
          <cell r="B1615">
            <v>43607</v>
          </cell>
        </row>
        <row r="1616">
          <cell r="A1616" t="str">
            <v>ES0184092031</v>
          </cell>
          <cell r="B1616">
            <v>43763</v>
          </cell>
        </row>
        <row r="1617">
          <cell r="A1617" t="str">
            <v>ES0159258039</v>
          </cell>
          <cell r="B1617">
            <v>43122</v>
          </cell>
        </row>
        <row r="1618">
          <cell r="A1618" t="str">
            <v>ES0131486039</v>
          </cell>
          <cell r="B1618">
            <v>43371</v>
          </cell>
        </row>
        <row r="1619">
          <cell r="A1619" t="str">
            <v>ES0166343006</v>
          </cell>
          <cell r="B1619">
            <v>43188</v>
          </cell>
        </row>
        <row r="1620">
          <cell r="A1620" t="str">
            <v>ES0109296030</v>
          </cell>
          <cell r="B1620">
            <v>43104</v>
          </cell>
        </row>
        <row r="1621">
          <cell r="A1621" t="str">
            <v>ES0176404038</v>
          </cell>
          <cell r="B1621">
            <v>43367</v>
          </cell>
        </row>
        <row r="1622">
          <cell r="A1622" t="str">
            <v>ES0116151038</v>
          </cell>
          <cell r="B1622">
            <v>43623</v>
          </cell>
        </row>
        <row r="1623">
          <cell r="A1623" t="str">
            <v>ES0123612139</v>
          </cell>
          <cell r="B1623">
            <v>43319</v>
          </cell>
        </row>
        <row r="1624">
          <cell r="A1624" t="str">
            <v>ES0127023036</v>
          </cell>
          <cell r="B1624">
            <v>43102</v>
          </cell>
        </row>
        <row r="1625">
          <cell r="A1625" t="str">
            <v>ES0180763031</v>
          </cell>
          <cell r="B1625">
            <v>43655</v>
          </cell>
        </row>
        <row r="1626">
          <cell r="A1626" t="str">
            <v>ES0171648035</v>
          </cell>
          <cell r="B1626">
            <v>43669</v>
          </cell>
        </row>
        <row r="1627">
          <cell r="A1627" t="str">
            <v>ES0124550031</v>
          </cell>
          <cell r="B1627">
            <v>43781</v>
          </cell>
        </row>
        <row r="1628">
          <cell r="A1628" t="str">
            <v>ES0115991038</v>
          </cell>
          <cell r="B1628">
            <v>43307</v>
          </cell>
        </row>
        <row r="1629">
          <cell r="A1629" t="str">
            <v>ES0161722030</v>
          </cell>
          <cell r="B1629">
            <v>43419</v>
          </cell>
        </row>
        <row r="1630">
          <cell r="A1630" t="str">
            <v>ES0156972038</v>
          </cell>
          <cell r="B1630">
            <v>43669</v>
          </cell>
        </row>
        <row r="1631">
          <cell r="A1631" t="str">
            <v>ES0165381031</v>
          </cell>
          <cell r="B1631">
            <v>43136</v>
          </cell>
        </row>
        <row r="1632">
          <cell r="A1632" t="str">
            <v>ES0155666037</v>
          </cell>
          <cell r="B1632">
            <v>43145</v>
          </cell>
        </row>
        <row r="1633">
          <cell r="A1633" t="str">
            <v>ES0142139031</v>
          </cell>
          <cell r="B1633">
            <v>43830</v>
          </cell>
        </row>
        <row r="1634">
          <cell r="A1634" t="str">
            <v>ES0136462035</v>
          </cell>
          <cell r="B1634">
            <v>43585</v>
          </cell>
        </row>
        <row r="1635">
          <cell r="A1635" t="str">
            <v>ES0167539008</v>
          </cell>
          <cell r="B1635">
            <v>43717</v>
          </cell>
        </row>
        <row r="1636">
          <cell r="A1636" t="str">
            <v>ES0108941032</v>
          </cell>
          <cell r="B1636">
            <v>43760</v>
          </cell>
        </row>
        <row r="1637">
          <cell r="A1637" t="str">
            <v>ES0114935036</v>
          </cell>
          <cell r="B1637">
            <v>43231</v>
          </cell>
        </row>
        <row r="1638">
          <cell r="A1638" t="str">
            <v>ES0116006000</v>
          </cell>
          <cell r="B1638">
            <v>43301</v>
          </cell>
        </row>
        <row r="1639">
          <cell r="A1639" t="str">
            <v>ES0167553033</v>
          </cell>
          <cell r="B1639">
            <v>43185</v>
          </cell>
        </row>
        <row r="1640">
          <cell r="A1640" t="str">
            <v>ES0140850035</v>
          </cell>
          <cell r="B1640">
            <v>43559</v>
          </cell>
        </row>
        <row r="1641">
          <cell r="A1641" t="str">
            <v>ES0109216038</v>
          </cell>
          <cell r="B1641">
            <v>43643</v>
          </cell>
        </row>
        <row r="1642">
          <cell r="A1642" t="str">
            <v>ES0155544036</v>
          </cell>
          <cell r="B1642">
            <v>43238</v>
          </cell>
        </row>
        <row r="1643">
          <cell r="A1643" t="str">
            <v>ES0141053035</v>
          </cell>
          <cell r="B1643">
            <v>43144</v>
          </cell>
        </row>
        <row r="1644">
          <cell r="A1644" t="str">
            <v>ES0131255038</v>
          </cell>
          <cell r="B1644">
            <v>43143</v>
          </cell>
        </row>
        <row r="1645">
          <cell r="A1645" t="str">
            <v>ES0158551038</v>
          </cell>
          <cell r="B1645">
            <v>43371</v>
          </cell>
        </row>
        <row r="1646">
          <cell r="A1646" t="str">
            <v>ES0175401035</v>
          </cell>
          <cell r="B1646">
            <v>43238</v>
          </cell>
        </row>
        <row r="1647">
          <cell r="A1647" t="str">
            <v>ES0173185002</v>
          </cell>
          <cell r="B1647">
            <v>43166</v>
          </cell>
        </row>
        <row r="1648">
          <cell r="A1648" t="str">
            <v>ES0110209030</v>
          </cell>
          <cell r="B1648">
            <v>43650</v>
          </cell>
        </row>
        <row r="1649">
          <cell r="A1649" t="str">
            <v>ES0144121037</v>
          </cell>
          <cell r="B1649">
            <v>43258</v>
          </cell>
        </row>
        <row r="1650">
          <cell r="A1650" t="str">
            <v>ES0156419030</v>
          </cell>
          <cell r="B1650">
            <v>43791</v>
          </cell>
        </row>
        <row r="1651">
          <cell r="A1651" t="str">
            <v>ES0159457037</v>
          </cell>
          <cell r="B1651">
            <v>43173</v>
          </cell>
        </row>
        <row r="1652">
          <cell r="A1652" t="str">
            <v>ES0165496037</v>
          </cell>
          <cell r="B1652">
            <v>43249</v>
          </cell>
        </row>
        <row r="1653">
          <cell r="A1653" t="str">
            <v>ES0174891004</v>
          </cell>
          <cell r="B1653">
            <v>43125</v>
          </cell>
        </row>
        <row r="1654">
          <cell r="A1654" t="str">
            <v>ES0131340038</v>
          </cell>
          <cell r="B1654">
            <v>43752</v>
          </cell>
        </row>
        <row r="1655">
          <cell r="A1655" t="str">
            <v>ES0164952006</v>
          </cell>
          <cell r="B1655">
            <v>43628</v>
          </cell>
        </row>
        <row r="1656">
          <cell r="A1656" t="str">
            <v>ES0107704035</v>
          </cell>
          <cell r="B1656">
            <v>43227</v>
          </cell>
        </row>
        <row r="1657">
          <cell r="A1657" t="str">
            <v>ES0155132030</v>
          </cell>
          <cell r="B1657">
            <v>43560</v>
          </cell>
        </row>
        <row r="1658">
          <cell r="A1658" t="str">
            <v>ES0168848036</v>
          </cell>
          <cell r="B1658">
            <v>43665</v>
          </cell>
        </row>
        <row r="1659">
          <cell r="A1659" t="str">
            <v>ES0156638035</v>
          </cell>
          <cell r="B1659">
            <v>43529</v>
          </cell>
        </row>
        <row r="1660">
          <cell r="A1660" t="str">
            <v>ES0109462038</v>
          </cell>
          <cell r="B1660">
            <v>43731</v>
          </cell>
        </row>
        <row r="1661">
          <cell r="A1661" t="str">
            <v>ES0167406034</v>
          </cell>
          <cell r="B1661">
            <v>43818</v>
          </cell>
        </row>
        <row r="1662">
          <cell r="A1662" t="str">
            <v>ES0108738032</v>
          </cell>
          <cell r="B1662">
            <v>43732</v>
          </cell>
        </row>
        <row r="1663">
          <cell r="A1663" t="str">
            <v>ES0140602030</v>
          </cell>
          <cell r="B1663">
            <v>43525</v>
          </cell>
        </row>
        <row r="1664">
          <cell r="A1664" t="str">
            <v>ES0178227031</v>
          </cell>
          <cell r="B1664">
            <v>43125</v>
          </cell>
        </row>
        <row r="1665">
          <cell r="A1665" t="str">
            <v>ES0110236033</v>
          </cell>
          <cell r="B1665">
            <v>43195</v>
          </cell>
        </row>
        <row r="1666">
          <cell r="A1666" t="str">
            <v>ES0116364037</v>
          </cell>
          <cell r="B1666">
            <v>43812</v>
          </cell>
        </row>
        <row r="1667">
          <cell r="A1667" t="str">
            <v>ES0142456039</v>
          </cell>
          <cell r="B1667">
            <v>43732</v>
          </cell>
        </row>
        <row r="1668">
          <cell r="A1668" t="str">
            <v>ES0159305038</v>
          </cell>
          <cell r="B1668">
            <v>43200</v>
          </cell>
        </row>
        <row r="1669">
          <cell r="A1669" t="str">
            <v>ES0169981034</v>
          </cell>
          <cell r="B1669">
            <v>43402</v>
          </cell>
        </row>
        <row r="1670">
          <cell r="A1670" t="str">
            <v>ES0179304037</v>
          </cell>
          <cell r="B1670">
            <v>43480</v>
          </cell>
        </row>
        <row r="1671">
          <cell r="A1671" t="str">
            <v>ES0139381034</v>
          </cell>
          <cell r="B1671">
            <v>43465</v>
          </cell>
        </row>
        <row r="1672">
          <cell r="A1672" t="str">
            <v>ES0111236032</v>
          </cell>
          <cell r="B1672">
            <v>43670</v>
          </cell>
        </row>
        <row r="1673">
          <cell r="A1673" t="str">
            <v>ES0167866039</v>
          </cell>
          <cell r="B1673">
            <v>43559</v>
          </cell>
        </row>
        <row r="1674">
          <cell r="A1674" t="str">
            <v>ES0146236031</v>
          </cell>
          <cell r="B1674">
            <v>43217</v>
          </cell>
        </row>
        <row r="1675">
          <cell r="A1675" t="str">
            <v>ES0112813003</v>
          </cell>
          <cell r="B1675">
            <v>43732</v>
          </cell>
        </row>
        <row r="1676">
          <cell r="A1676" t="str">
            <v>ES0155393038</v>
          </cell>
          <cell r="B1676">
            <v>43251</v>
          </cell>
        </row>
        <row r="1677">
          <cell r="A1677" t="str">
            <v>ES0170601035</v>
          </cell>
          <cell r="B1677">
            <v>43621</v>
          </cell>
        </row>
        <row r="1678">
          <cell r="A1678" t="str">
            <v>ES0167743030</v>
          </cell>
          <cell r="B1678">
            <v>43175</v>
          </cell>
        </row>
        <row r="1679">
          <cell r="A1679" t="str">
            <v>ES0155681036</v>
          </cell>
          <cell r="B1679">
            <v>43816</v>
          </cell>
        </row>
        <row r="1680">
          <cell r="A1680" t="str">
            <v>ES0166937039</v>
          </cell>
          <cell r="B1680">
            <v>43313</v>
          </cell>
        </row>
        <row r="1681">
          <cell r="A1681" t="str">
            <v>ES0159304031</v>
          </cell>
          <cell r="B1681">
            <v>43572</v>
          </cell>
        </row>
        <row r="1682">
          <cell r="A1682" t="str">
            <v>ES0130361035</v>
          </cell>
          <cell r="B1682">
            <v>43623</v>
          </cell>
        </row>
        <row r="1683">
          <cell r="A1683" t="str">
            <v>ES0171958004</v>
          </cell>
          <cell r="B1683">
            <v>43125</v>
          </cell>
        </row>
        <row r="1684">
          <cell r="A1684" t="str">
            <v>ES0171770037</v>
          </cell>
          <cell r="B1684">
            <v>43830</v>
          </cell>
        </row>
        <row r="1685">
          <cell r="A1685" t="str">
            <v>ES0134766031</v>
          </cell>
          <cell r="B1685">
            <v>43483</v>
          </cell>
        </row>
        <row r="1686">
          <cell r="A1686" t="str">
            <v>ES0155952031</v>
          </cell>
          <cell r="B1686">
            <v>43110</v>
          </cell>
        </row>
        <row r="1687">
          <cell r="A1687" t="str">
            <v>ES0165898034</v>
          </cell>
          <cell r="B1687">
            <v>43210</v>
          </cell>
        </row>
        <row r="1688">
          <cell r="A1688" t="str">
            <v>ES0116391030</v>
          </cell>
          <cell r="B1688">
            <v>43467</v>
          </cell>
        </row>
        <row r="1689">
          <cell r="A1689" t="str">
            <v>ES0109832032</v>
          </cell>
          <cell r="B1689">
            <v>43817</v>
          </cell>
        </row>
        <row r="1690">
          <cell r="A1690" t="str">
            <v>ES0127012039</v>
          </cell>
          <cell r="B1690">
            <v>43599</v>
          </cell>
        </row>
        <row r="1691">
          <cell r="A1691" t="str">
            <v>ES0156471031</v>
          </cell>
          <cell r="B1691">
            <v>43608</v>
          </cell>
        </row>
        <row r="1692">
          <cell r="A1692" t="str">
            <v>ES0109263030</v>
          </cell>
          <cell r="B1692">
            <v>43585</v>
          </cell>
        </row>
        <row r="1693">
          <cell r="A1693" t="str">
            <v>ES0116213002</v>
          </cell>
          <cell r="B1693">
            <v>43551</v>
          </cell>
        </row>
        <row r="1694">
          <cell r="A1694" t="str">
            <v>ES0124257033</v>
          </cell>
          <cell r="B1694">
            <v>43521</v>
          </cell>
        </row>
        <row r="1695">
          <cell r="A1695" t="str">
            <v>ES0183592031</v>
          </cell>
          <cell r="B1695">
            <v>43776</v>
          </cell>
        </row>
        <row r="1696">
          <cell r="A1696" t="str">
            <v>ES0172160006</v>
          </cell>
          <cell r="B1696">
            <v>43483</v>
          </cell>
        </row>
        <row r="1697">
          <cell r="A1697" t="str">
            <v>ES0164181036</v>
          </cell>
          <cell r="B1697">
            <v>43116</v>
          </cell>
        </row>
        <row r="1698">
          <cell r="A1698" t="str">
            <v>ES0154962007</v>
          </cell>
          <cell r="B1698">
            <v>43662</v>
          </cell>
        </row>
        <row r="1699">
          <cell r="A1699" t="str">
            <v>ES0158556037</v>
          </cell>
          <cell r="B1699">
            <v>43732</v>
          </cell>
        </row>
        <row r="1700">
          <cell r="A1700" t="str">
            <v>ES0127113001</v>
          </cell>
          <cell r="B1700">
            <v>43635</v>
          </cell>
        </row>
        <row r="1701">
          <cell r="A1701" t="str">
            <v>ES0133381006</v>
          </cell>
          <cell r="B1701">
            <v>43164</v>
          </cell>
        </row>
        <row r="1702">
          <cell r="A1702" t="str">
            <v>ES0148179031</v>
          </cell>
          <cell r="B1702">
            <v>43364</v>
          </cell>
        </row>
        <row r="1703">
          <cell r="A1703" t="str">
            <v>ES0160954030</v>
          </cell>
          <cell r="B1703">
            <v>43301</v>
          </cell>
        </row>
        <row r="1704">
          <cell r="A1704" t="str">
            <v>ES0142982034</v>
          </cell>
          <cell r="B1704">
            <v>43542</v>
          </cell>
        </row>
        <row r="1705">
          <cell r="A1705" t="str">
            <v>ES0158595035</v>
          </cell>
          <cell r="B1705">
            <v>43727</v>
          </cell>
        </row>
        <row r="1706">
          <cell r="A1706" t="str">
            <v>ES0176241034</v>
          </cell>
          <cell r="B1706">
            <v>43614</v>
          </cell>
        </row>
        <row r="1707">
          <cell r="A1707" t="str">
            <v>ES0177866037</v>
          </cell>
          <cell r="B1707">
            <v>43115</v>
          </cell>
        </row>
        <row r="1708">
          <cell r="A1708" t="str">
            <v>ES0156171037</v>
          </cell>
          <cell r="B1708">
            <v>43738</v>
          </cell>
        </row>
        <row r="1709">
          <cell r="A1709" t="str">
            <v>ES0169956036</v>
          </cell>
          <cell r="B1709">
            <v>43102</v>
          </cell>
        </row>
        <row r="1710">
          <cell r="A1710" t="str">
            <v>ES0105081006</v>
          </cell>
          <cell r="B1710">
            <v>43817</v>
          </cell>
        </row>
        <row r="1711">
          <cell r="A1711" t="str">
            <v>ES0159306002</v>
          </cell>
          <cell r="B1711">
            <v>43154</v>
          </cell>
        </row>
        <row r="1712">
          <cell r="A1712" t="str">
            <v>ES0172758007</v>
          </cell>
          <cell r="B1712">
            <v>43258</v>
          </cell>
        </row>
        <row r="1713">
          <cell r="A1713" t="str">
            <v>ES0166774036</v>
          </cell>
          <cell r="B1713">
            <v>43595</v>
          </cell>
        </row>
        <row r="1714">
          <cell r="A1714" t="str">
            <v>ES0167166034</v>
          </cell>
          <cell r="B1714">
            <v>43420</v>
          </cell>
        </row>
        <row r="1715">
          <cell r="A1715" t="str">
            <v>ES0170011037</v>
          </cell>
          <cell r="B1715">
            <v>43453</v>
          </cell>
        </row>
        <row r="1716">
          <cell r="A1716" t="str">
            <v>ES0115811038</v>
          </cell>
          <cell r="B1716">
            <v>43209</v>
          </cell>
        </row>
        <row r="1717">
          <cell r="A1717" t="str">
            <v>ES0166422032</v>
          </cell>
          <cell r="B1717">
            <v>43560</v>
          </cell>
        </row>
        <row r="1718">
          <cell r="A1718" t="str">
            <v>ES0169942036</v>
          </cell>
          <cell r="B1718">
            <v>43598</v>
          </cell>
        </row>
        <row r="1719">
          <cell r="A1719" t="str">
            <v>ES0114661038</v>
          </cell>
          <cell r="B1719">
            <v>43159</v>
          </cell>
        </row>
        <row r="1720">
          <cell r="A1720" t="str">
            <v>ES0176311035</v>
          </cell>
          <cell r="B1720">
            <v>43440</v>
          </cell>
        </row>
        <row r="1721">
          <cell r="A1721" t="str">
            <v>ES0109654030</v>
          </cell>
          <cell r="B1721">
            <v>43560</v>
          </cell>
        </row>
        <row r="1722">
          <cell r="A1722" t="str">
            <v>ES0124962038</v>
          </cell>
          <cell r="B1722">
            <v>43483</v>
          </cell>
        </row>
        <row r="1723">
          <cell r="A1723" t="str">
            <v>ES0168959007</v>
          </cell>
          <cell r="B1723">
            <v>43312</v>
          </cell>
        </row>
        <row r="1724">
          <cell r="A1724" t="str">
            <v>ES0176406066</v>
          </cell>
          <cell r="B1724">
            <v>43278</v>
          </cell>
        </row>
        <row r="1725">
          <cell r="A1725" t="str">
            <v>ES0155707039</v>
          </cell>
          <cell r="B1725">
            <v>43116</v>
          </cell>
        </row>
        <row r="1726">
          <cell r="A1726" t="str">
            <v>ES0143522037</v>
          </cell>
          <cell r="B1726">
            <v>43440</v>
          </cell>
        </row>
        <row r="1727">
          <cell r="A1727" t="str">
            <v>ES0115434005</v>
          </cell>
          <cell r="B1727">
            <v>43598</v>
          </cell>
        </row>
        <row r="1728">
          <cell r="A1728" t="str">
            <v>ES0155029038</v>
          </cell>
          <cell r="B1728">
            <v>43502</v>
          </cell>
        </row>
        <row r="1729">
          <cell r="A1729" t="str">
            <v>ES0143669036</v>
          </cell>
          <cell r="B1729">
            <v>43790</v>
          </cell>
        </row>
        <row r="1730">
          <cell r="A1730" t="str">
            <v>ES0112374030</v>
          </cell>
          <cell r="B1730">
            <v>43220</v>
          </cell>
        </row>
        <row r="1731">
          <cell r="A1731" t="str">
            <v>ES0173615008</v>
          </cell>
          <cell r="B1731">
            <v>43264</v>
          </cell>
        </row>
        <row r="1732">
          <cell r="A1732" t="str">
            <v>ES0110501030</v>
          </cell>
          <cell r="B1732">
            <v>43300</v>
          </cell>
        </row>
        <row r="1733">
          <cell r="A1733" t="str">
            <v>ES0109151037</v>
          </cell>
          <cell r="B1733">
            <v>43601</v>
          </cell>
        </row>
        <row r="1734">
          <cell r="A1734" t="str">
            <v>ES0167696030</v>
          </cell>
          <cell r="B1734">
            <v>43522</v>
          </cell>
        </row>
        <row r="1735">
          <cell r="A1735" t="str">
            <v>ES0138042033</v>
          </cell>
          <cell r="B1735">
            <v>43773</v>
          </cell>
        </row>
        <row r="1736">
          <cell r="A1736" t="str">
            <v>ES0155840038</v>
          </cell>
          <cell r="B1736">
            <v>43650</v>
          </cell>
        </row>
        <row r="1737">
          <cell r="A1737" t="str">
            <v>ES0116295033</v>
          </cell>
          <cell r="B1737">
            <v>43433</v>
          </cell>
        </row>
        <row r="1738">
          <cell r="A1738" t="str">
            <v>ES0142591033</v>
          </cell>
          <cell r="B1738">
            <v>43172</v>
          </cell>
        </row>
        <row r="1739">
          <cell r="A1739" t="str">
            <v>ES0133511032</v>
          </cell>
          <cell r="B1739">
            <v>43522</v>
          </cell>
        </row>
        <row r="1740">
          <cell r="A1740" t="str">
            <v>ES0109292005</v>
          </cell>
          <cell r="B1740">
            <v>43801</v>
          </cell>
        </row>
        <row r="1741">
          <cell r="A1741" t="str">
            <v>ES0175739038</v>
          </cell>
          <cell r="B1741">
            <v>43241</v>
          </cell>
        </row>
        <row r="1742">
          <cell r="A1742" t="str">
            <v>ES0170278008</v>
          </cell>
          <cell r="B1742">
            <v>43139</v>
          </cell>
        </row>
        <row r="1743">
          <cell r="A1743" t="str">
            <v>ES0136041037</v>
          </cell>
          <cell r="B1743">
            <v>43803</v>
          </cell>
        </row>
        <row r="1744">
          <cell r="A1744" t="str">
            <v>ES0116792039</v>
          </cell>
          <cell r="B1744">
            <v>43241</v>
          </cell>
        </row>
        <row r="1745">
          <cell r="A1745" t="str">
            <v>ES0133471039</v>
          </cell>
          <cell r="B1745">
            <v>43147</v>
          </cell>
        </row>
        <row r="1746">
          <cell r="A1746" t="str">
            <v>ES0158484008</v>
          </cell>
          <cell r="B1746">
            <v>43315</v>
          </cell>
        </row>
        <row r="1747">
          <cell r="A1747" t="str">
            <v>ES0130245030</v>
          </cell>
          <cell r="B1747">
            <v>43683</v>
          </cell>
        </row>
        <row r="1748">
          <cell r="A1748" t="str">
            <v>ES0158702037</v>
          </cell>
          <cell r="B1748">
            <v>43465</v>
          </cell>
        </row>
        <row r="1749">
          <cell r="A1749" t="str">
            <v>ES0124522006</v>
          </cell>
          <cell r="B1749">
            <v>43402</v>
          </cell>
        </row>
        <row r="1750">
          <cell r="A1750" t="str">
            <v>ES0113451035</v>
          </cell>
          <cell r="B1750">
            <v>43557</v>
          </cell>
        </row>
        <row r="1751">
          <cell r="A1751" t="str">
            <v>ES0170888038</v>
          </cell>
          <cell r="B1751">
            <v>43781</v>
          </cell>
        </row>
        <row r="1752">
          <cell r="A1752" t="str">
            <v>ES0164002000</v>
          </cell>
          <cell r="B1752">
            <v>43458</v>
          </cell>
        </row>
        <row r="1753">
          <cell r="A1753" t="str">
            <v>ES0147895033</v>
          </cell>
          <cell r="B1753">
            <v>43747</v>
          </cell>
        </row>
        <row r="1754">
          <cell r="A1754" t="str">
            <v>ES0156489033</v>
          </cell>
          <cell r="B1754">
            <v>43572</v>
          </cell>
        </row>
        <row r="1755">
          <cell r="A1755" t="str">
            <v>ES0124468002</v>
          </cell>
          <cell r="B1755">
            <v>43629</v>
          </cell>
        </row>
        <row r="1756">
          <cell r="A1756" t="str">
            <v>ES0158598005</v>
          </cell>
          <cell r="B1756">
            <v>43564</v>
          </cell>
        </row>
        <row r="1757">
          <cell r="A1757" t="str">
            <v>ES0115033039</v>
          </cell>
          <cell r="B1757">
            <v>43531</v>
          </cell>
        </row>
        <row r="1758">
          <cell r="A1758" t="str">
            <v>ES0170443008</v>
          </cell>
          <cell r="B1758">
            <v>43522</v>
          </cell>
        </row>
        <row r="1759">
          <cell r="A1759" t="str">
            <v>ES0166521031</v>
          </cell>
          <cell r="B1759">
            <v>43465</v>
          </cell>
        </row>
        <row r="1760">
          <cell r="A1760" t="str">
            <v>ES0116052038</v>
          </cell>
          <cell r="B1760">
            <v>43522</v>
          </cell>
        </row>
        <row r="1761">
          <cell r="A1761" t="str">
            <v>ES0118498031</v>
          </cell>
          <cell r="B1761">
            <v>43654</v>
          </cell>
        </row>
        <row r="1762">
          <cell r="A1762" t="str">
            <v>ES0181391030</v>
          </cell>
          <cell r="B1762">
            <v>43796</v>
          </cell>
        </row>
        <row r="1763">
          <cell r="A1763" t="str">
            <v>ES0164720031</v>
          </cell>
          <cell r="B1763">
            <v>43102</v>
          </cell>
        </row>
        <row r="1764">
          <cell r="A1764" t="str">
            <v>ES0116141005</v>
          </cell>
          <cell r="B1764">
            <v>43209</v>
          </cell>
        </row>
        <row r="1765">
          <cell r="A1765" t="str">
            <v>ES0142561036</v>
          </cell>
          <cell r="B1765">
            <v>43444</v>
          </cell>
        </row>
        <row r="1766">
          <cell r="A1766" t="str">
            <v>ES0140720030</v>
          </cell>
          <cell r="B1766">
            <v>43489</v>
          </cell>
        </row>
        <row r="1767">
          <cell r="A1767" t="str">
            <v>ES0184751032</v>
          </cell>
          <cell r="B1767">
            <v>43133</v>
          </cell>
        </row>
        <row r="1768">
          <cell r="A1768" t="str">
            <v>ES0158956039</v>
          </cell>
          <cell r="B1768">
            <v>43679</v>
          </cell>
        </row>
        <row r="1769">
          <cell r="A1769" t="str">
            <v>ES0147564035</v>
          </cell>
          <cell r="B1769">
            <v>43363</v>
          </cell>
        </row>
        <row r="1770">
          <cell r="A1770" t="str">
            <v>ES0144047034</v>
          </cell>
          <cell r="B1770">
            <v>43682</v>
          </cell>
        </row>
        <row r="1771">
          <cell r="A1771" t="str">
            <v>ES0155914031</v>
          </cell>
          <cell r="B1771">
            <v>43762</v>
          </cell>
        </row>
        <row r="1772">
          <cell r="A1772" t="str">
            <v>ES0155482039</v>
          </cell>
          <cell r="B1772">
            <v>43663</v>
          </cell>
        </row>
        <row r="1773">
          <cell r="A1773" t="str">
            <v>ES0155687033</v>
          </cell>
          <cell r="B1773">
            <v>43136</v>
          </cell>
        </row>
        <row r="1774">
          <cell r="A1774" t="str">
            <v>ES0155622139</v>
          </cell>
          <cell r="B1774">
            <v>43634</v>
          </cell>
        </row>
        <row r="1775">
          <cell r="A1775" t="str">
            <v>ES0184531004</v>
          </cell>
          <cell r="B1775">
            <v>43563</v>
          </cell>
        </row>
        <row r="1776">
          <cell r="A1776" t="str">
            <v>ES0155332036</v>
          </cell>
          <cell r="B1776">
            <v>43138</v>
          </cell>
        </row>
        <row r="1777">
          <cell r="A1777" t="str">
            <v>ES0176357038</v>
          </cell>
          <cell r="B1777">
            <v>43138</v>
          </cell>
        </row>
        <row r="1778">
          <cell r="A1778" t="str">
            <v>ES0155593033</v>
          </cell>
          <cell r="B1778">
            <v>43615</v>
          </cell>
        </row>
        <row r="1779">
          <cell r="A1779" t="str">
            <v>BG1100042073</v>
          </cell>
          <cell r="B1779">
            <v>43112</v>
          </cell>
        </row>
        <row r="1780">
          <cell r="A1780" t="str">
            <v>BG1200001102</v>
          </cell>
          <cell r="B1780">
            <v>43112</v>
          </cell>
        </row>
        <row r="1781">
          <cell r="A1781" t="str">
            <v>BG11SLPRAT12</v>
          </cell>
          <cell r="B1781">
            <v>43131</v>
          </cell>
        </row>
        <row r="1782">
          <cell r="A1782" t="str">
            <v>BG11ASASVT16</v>
          </cell>
          <cell r="B1782">
            <v>43138</v>
          </cell>
        </row>
        <row r="1783">
          <cell r="A1783" t="str">
            <v>BG1100023081</v>
          </cell>
          <cell r="B1783">
            <v>43138</v>
          </cell>
        </row>
        <row r="1784">
          <cell r="A1784" t="str">
            <v>BG1100114070</v>
          </cell>
          <cell r="B1784">
            <v>43138</v>
          </cell>
        </row>
        <row r="1785">
          <cell r="A1785" t="str">
            <v>BG11HAHABT16</v>
          </cell>
          <cell r="B1785">
            <v>43138</v>
          </cell>
        </row>
        <row r="1786">
          <cell r="A1786" t="str">
            <v>BG1100020087</v>
          </cell>
          <cell r="B1786">
            <v>43153</v>
          </cell>
        </row>
        <row r="1787">
          <cell r="A1787" t="str">
            <v>BG11SISOAT17</v>
          </cell>
          <cell r="B1787">
            <v>43153</v>
          </cell>
        </row>
        <row r="1788">
          <cell r="A1788" t="str">
            <v>BG11ELNEAT15</v>
          </cell>
          <cell r="B1788">
            <v>43153</v>
          </cell>
        </row>
        <row r="1789">
          <cell r="A1789" t="str">
            <v>BG11VIVRAT14</v>
          </cell>
          <cell r="B1789">
            <v>43153</v>
          </cell>
        </row>
        <row r="1790">
          <cell r="A1790" t="str">
            <v>BG11LAGAAT12</v>
          </cell>
          <cell r="B1790">
            <v>43153</v>
          </cell>
        </row>
        <row r="1791">
          <cell r="A1791" t="str">
            <v>BG1100089074</v>
          </cell>
          <cell r="B1791">
            <v>43153</v>
          </cell>
        </row>
        <row r="1792">
          <cell r="A1792" t="str">
            <v>BG11POTVAT12</v>
          </cell>
          <cell r="B1792">
            <v>43153</v>
          </cell>
        </row>
        <row r="1793">
          <cell r="A1793" t="str">
            <v>BG11KYKYAT11</v>
          </cell>
          <cell r="B1793">
            <v>43153</v>
          </cell>
        </row>
        <row r="1794">
          <cell r="A1794" t="str">
            <v>BG1100095071</v>
          </cell>
          <cell r="B1794">
            <v>43182</v>
          </cell>
        </row>
        <row r="1795">
          <cell r="A1795" t="str">
            <v>BG1200001110</v>
          </cell>
          <cell r="B1795">
            <v>43182</v>
          </cell>
        </row>
        <row r="1796">
          <cell r="A1796" t="str">
            <v>BG1100011987</v>
          </cell>
          <cell r="B1796">
            <v>43195</v>
          </cell>
        </row>
        <row r="1797">
          <cell r="A1797" t="str">
            <v>BG11SLSLAT15</v>
          </cell>
          <cell r="B1797">
            <v>43195</v>
          </cell>
        </row>
        <row r="1798">
          <cell r="A1798" t="str">
            <v>BG1100108031</v>
          </cell>
          <cell r="B1798">
            <v>43195</v>
          </cell>
        </row>
        <row r="1799">
          <cell r="A1799" t="str">
            <v>BG11ZAPEAT11</v>
          </cell>
          <cell r="B1799">
            <v>43195</v>
          </cell>
        </row>
        <row r="1800">
          <cell r="A1800" t="str">
            <v>BG1100082061</v>
          </cell>
          <cell r="B1800">
            <v>43195</v>
          </cell>
        </row>
        <row r="1801">
          <cell r="A1801" t="str">
            <v>BG11STSEAT16</v>
          </cell>
          <cell r="B1801">
            <v>43195</v>
          </cell>
        </row>
        <row r="1802">
          <cell r="A1802" t="str">
            <v>BG11TUDOAT17</v>
          </cell>
          <cell r="B1802">
            <v>43195</v>
          </cell>
        </row>
        <row r="1803">
          <cell r="A1803" t="str">
            <v>BG1100011094</v>
          </cell>
          <cell r="B1803">
            <v>43195</v>
          </cell>
        </row>
        <row r="1804">
          <cell r="A1804" t="str">
            <v>BG1100024048</v>
          </cell>
          <cell r="B1804">
            <v>43195</v>
          </cell>
        </row>
        <row r="1805">
          <cell r="A1805" t="str">
            <v>BG1100019030</v>
          </cell>
          <cell r="B1805">
            <v>43195</v>
          </cell>
        </row>
        <row r="1806">
          <cell r="A1806" t="str">
            <v>BG11SMSOAT11</v>
          </cell>
          <cell r="B1806">
            <v>43195</v>
          </cell>
        </row>
        <row r="1807">
          <cell r="A1807" t="str">
            <v>BG11SETRAT17</v>
          </cell>
          <cell r="B1807">
            <v>43195</v>
          </cell>
        </row>
        <row r="1808">
          <cell r="A1808" t="str">
            <v>BG11TERAAT17</v>
          </cell>
          <cell r="B1808">
            <v>43195</v>
          </cell>
        </row>
        <row r="1809">
          <cell r="A1809" t="str">
            <v>BG11STPOAT17</v>
          </cell>
          <cell r="B1809">
            <v>43195</v>
          </cell>
        </row>
        <row r="1810">
          <cell r="A1810" t="str">
            <v>BG1100006086</v>
          </cell>
          <cell r="B1810">
            <v>43206</v>
          </cell>
        </row>
        <row r="1811">
          <cell r="A1811" t="str">
            <v>BG1100008108</v>
          </cell>
          <cell r="B1811">
            <v>43206</v>
          </cell>
        </row>
        <row r="1812">
          <cell r="A1812" t="str">
            <v>BG1100070066</v>
          </cell>
          <cell r="B1812">
            <v>43206</v>
          </cell>
        </row>
        <row r="1813">
          <cell r="A1813" t="str">
            <v>BG1100109062</v>
          </cell>
          <cell r="B1813">
            <v>43206</v>
          </cell>
        </row>
        <row r="1814">
          <cell r="A1814" t="str">
            <v>BG11MEKABT10</v>
          </cell>
          <cell r="B1814">
            <v>43206</v>
          </cell>
        </row>
        <row r="1815">
          <cell r="A1815" t="str">
            <v>BG11ORBAAT15</v>
          </cell>
          <cell r="B1815">
            <v>43206</v>
          </cell>
        </row>
        <row r="1816">
          <cell r="A1816" t="str">
            <v>BG11PESOAT14</v>
          </cell>
          <cell r="B1816">
            <v>43206</v>
          </cell>
        </row>
        <row r="1817">
          <cell r="A1817" t="str">
            <v>BG1100012118</v>
          </cell>
          <cell r="B1817">
            <v>43206</v>
          </cell>
        </row>
        <row r="1818">
          <cell r="A1818" t="str">
            <v>BG11REPLAT18</v>
          </cell>
          <cell r="B1818">
            <v>43206</v>
          </cell>
        </row>
        <row r="1819">
          <cell r="A1819" t="str">
            <v>BG1100097036</v>
          </cell>
          <cell r="B1819">
            <v>43206</v>
          </cell>
        </row>
        <row r="1820">
          <cell r="A1820" t="str">
            <v>BG11INVEAT19</v>
          </cell>
          <cell r="B1820">
            <v>43220</v>
          </cell>
        </row>
        <row r="1821">
          <cell r="A1821" t="str">
            <v>BG1100091062</v>
          </cell>
          <cell r="B1821">
            <v>43220</v>
          </cell>
        </row>
        <row r="1822">
          <cell r="A1822" t="str">
            <v>BG1100052981</v>
          </cell>
          <cell r="B1822">
            <v>43231</v>
          </cell>
        </row>
        <row r="1823">
          <cell r="A1823" t="str">
            <v>BG11INSOIT14</v>
          </cell>
          <cell r="B1823">
            <v>43236</v>
          </cell>
        </row>
        <row r="1824">
          <cell r="A1824" t="str">
            <v>BG11ZKKOAT12</v>
          </cell>
          <cell r="B1824">
            <v>43245</v>
          </cell>
        </row>
        <row r="1825">
          <cell r="A1825" t="str">
            <v>BG1100053039</v>
          </cell>
          <cell r="B1825">
            <v>43245</v>
          </cell>
        </row>
        <row r="1826">
          <cell r="A1826" t="str">
            <v>BG1100036026</v>
          </cell>
          <cell r="B1826">
            <v>43252</v>
          </cell>
        </row>
        <row r="1827">
          <cell r="A1827" t="str">
            <v>BG1100003109</v>
          </cell>
          <cell r="B1827">
            <v>43293</v>
          </cell>
        </row>
        <row r="1828">
          <cell r="A1828" t="str">
            <v>BG11ZMYKAT18</v>
          </cell>
          <cell r="B1828">
            <v>43293</v>
          </cell>
        </row>
        <row r="1829">
          <cell r="A1829" t="str">
            <v>BG11TOKYAT14</v>
          </cell>
          <cell r="B1829">
            <v>43300</v>
          </cell>
        </row>
        <row r="1830">
          <cell r="A1830" t="str">
            <v>BG1100076089</v>
          </cell>
          <cell r="B1830">
            <v>43336</v>
          </cell>
        </row>
        <row r="1831">
          <cell r="A1831" t="str">
            <v>BG1100154076</v>
          </cell>
          <cell r="B1831">
            <v>43360</v>
          </cell>
        </row>
        <row r="1832">
          <cell r="A1832" t="str">
            <v>BG11KMBEAT10</v>
          </cell>
          <cell r="B1832">
            <v>43448</v>
          </cell>
        </row>
        <row r="1833">
          <cell r="A1833" t="str">
            <v>BG11HISOBT19</v>
          </cell>
          <cell r="B1833">
            <v>43461</v>
          </cell>
        </row>
        <row r="1834">
          <cell r="A1834" t="str">
            <v>BG11SVSVAT11</v>
          </cell>
          <cell r="B1834">
            <v>43495</v>
          </cell>
        </row>
        <row r="1835">
          <cell r="A1835" t="str">
            <v>BG1100038071</v>
          </cell>
          <cell r="B1835">
            <v>43592</v>
          </cell>
        </row>
        <row r="1836">
          <cell r="A1836" t="str">
            <v>BG1100017067</v>
          </cell>
          <cell r="B1836">
            <v>43678</v>
          </cell>
        </row>
        <row r="1837">
          <cell r="A1837" t="str">
            <v>BG11TRSTAT10</v>
          </cell>
          <cell r="B1837">
            <v>43712</v>
          </cell>
        </row>
        <row r="1838">
          <cell r="A1838" t="str">
            <v>BG1100041083</v>
          </cell>
          <cell r="B1838">
            <v>43733</v>
          </cell>
        </row>
        <row r="1839">
          <cell r="A1839" t="str">
            <v>BG1100110060</v>
          </cell>
          <cell r="B1839">
            <v>43733</v>
          </cell>
        </row>
        <row r="1840">
          <cell r="A1840" t="str">
            <v>BG1100059069</v>
          </cell>
          <cell r="B1840">
            <v>43748</v>
          </cell>
        </row>
        <row r="1841">
          <cell r="A1841" t="str">
            <v>BG1100146072</v>
          </cell>
          <cell r="B1841">
            <v>43748</v>
          </cell>
        </row>
        <row r="1842">
          <cell r="A1842" t="str">
            <v>BG1100029070</v>
          </cell>
          <cell r="B1842">
            <v>43748</v>
          </cell>
        </row>
        <row r="1843">
          <cell r="A1843" t="str">
            <v>BG1100028080</v>
          </cell>
          <cell r="B1843">
            <v>43748</v>
          </cell>
        </row>
        <row r="1844">
          <cell r="A1844" t="str">
            <v>BG1100079067</v>
          </cell>
          <cell r="B1844">
            <v>43748</v>
          </cell>
        </row>
        <row r="1845">
          <cell r="A1845" t="str">
            <v>BG1100013074</v>
          </cell>
          <cell r="B1845">
            <v>43773</v>
          </cell>
        </row>
        <row r="1846">
          <cell r="A1846" t="str">
            <v>BG11B1PLAT15</v>
          </cell>
          <cell r="B1846">
            <v>43780</v>
          </cell>
        </row>
        <row r="1847">
          <cell r="A1847" t="str">
            <v>BG11KNKNAT17</v>
          </cell>
          <cell r="B1847">
            <v>43780</v>
          </cell>
        </row>
        <row r="1848">
          <cell r="A1848" t="str">
            <v>BG1100020053</v>
          </cell>
          <cell r="B1848">
            <v>43780</v>
          </cell>
        </row>
        <row r="1849">
          <cell r="A1849" t="str">
            <v>BG11SVSLAT13</v>
          </cell>
          <cell r="B1849">
            <v>43804</v>
          </cell>
        </row>
        <row r="1850">
          <cell r="A1850" t="str">
            <v>NL0009604859</v>
          </cell>
          <cell r="B1850">
            <v>43222</v>
          </cell>
        </row>
        <row r="1851">
          <cell r="A1851" t="str">
            <v>CZ0009091500</v>
          </cell>
          <cell r="B1851">
            <v>43369</v>
          </cell>
        </row>
        <row r="1852">
          <cell r="A1852" t="str">
            <v>CS0008446753</v>
          </cell>
          <cell r="B1852">
            <v>43409</v>
          </cell>
        </row>
        <row r="1853">
          <cell r="A1853" t="str">
            <v>CZ0009055158</v>
          </cell>
          <cell r="B1853">
            <v>43439</v>
          </cell>
        </row>
        <row r="1854">
          <cell r="A1854" t="str">
            <v>GB00B42CTW68</v>
          </cell>
          <cell r="B1854">
            <v>43812</v>
          </cell>
        </row>
        <row r="1855">
          <cell r="A1855" t="str">
            <v>CY0008100410</v>
          </cell>
          <cell r="B1855">
            <v>43182</v>
          </cell>
        </row>
        <row r="1856">
          <cell r="A1856" t="str">
            <v>CY0003800212</v>
          </cell>
          <cell r="B1856">
            <v>43168</v>
          </cell>
        </row>
        <row r="1857">
          <cell r="A1857" t="str">
            <v>CY0102910615</v>
          </cell>
          <cell r="B1857">
            <v>43287</v>
          </cell>
        </row>
        <row r="1858">
          <cell r="A1858" t="str">
            <v>CY0009640216</v>
          </cell>
          <cell r="B1858">
            <v>43238</v>
          </cell>
        </row>
        <row r="1859">
          <cell r="A1859" t="str">
            <v>CY0005740713</v>
          </cell>
          <cell r="B1859">
            <v>43252</v>
          </cell>
        </row>
        <row r="1860">
          <cell r="A1860" t="str">
            <v>CY0006690719</v>
          </cell>
          <cell r="B1860">
            <v>43553</v>
          </cell>
        </row>
        <row r="1861">
          <cell r="A1861" t="str">
            <v>CY0106650712</v>
          </cell>
          <cell r="B1861">
            <v>43788</v>
          </cell>
        </row>
        <row r="1862">
          <cell r="A1862" t="str">
            <v>CY0105791319</v>
          </cell>
          <cell r="B1862">
            <v>43364</v>
          </cell>
        </row>
        <row r="1863">
          <cell r="A1863" t="str">
            <v>CY0100790613</v>
          </cell>
          <cell r="B1863">
            <v>43193</v>
          </cell>
        </row>
        <row r="1864">
          <cell r="A1864" t="str">
            <v>CY0106991314</v>
          </cell>
          <cell r="B1864">
            <v>43420</v>
          </cell>
        </row>
        <row r="1865">
          <cell r="A1865" t="str">
            <v>CY0005460619</v>
          </cell>
          <cell r="B1865">
            <v>43320</v>
          </cell>
        </row>
        <row r="1866">
          <cell r="A1866" t="str">
            <v>CY0006990713</v>
          </cell>
          <cell r="B1866">
            <v>43600</v>
          </cell>
        </row>
        <row r="1867">
          <cell r="A1867" t="str">
            <v>CY0006481515</v>
          </cell>
          <cell r="B1867">
            <v>43733</v>
          </cell>
        </row>
        <row r="1868">
          <cell r="A1868" t="str">
            <v>CY0009220613</v>
          </cell>
          <cell r="B1868">
            <v>43320</v>
          </cell>
        </row>
        <row r="1869">
          <cell r="A1869" t="str">
            <v>CY0103680217</v>
          </cell>
          <cell r="B1869">
            <v>43417</v>
          </cell>
        </row>
        <row r="1870">
          <cell r="A1870" t="str">
            <v>GB00BYXG4225</v>
          </cell>
          <cell r="B1870">
            <v>43656</v>
          </cell>
        </row>
        <row r="1871">
          <cell r="A1871" t="str">
            <v>GB00BZCTLZ10</v>
          </cell>
          <cell r="B1871">
            <v>43432</v>
          </cell>
        </row>
        <row r="1872">
          <cell r="A1872" t="str">
            <v>DE000A0Z23N2</v>
          </cell>
          <cell r="B1872">
            <v>43102</v>
          </cell>
        </row>
        <row r="1873">
          <cell r="A1873" t="str">
            <v>DE0006275001</v>
          </cell>
          <cell r="B1873">
            <v>43167</v>
          </cell>
        </row>
        <row r="1874">
          <cell r="A1874" t="str">
            <v>LU1072910919</v>
          </cell>
          <cell r="B1874">
            <v>43235</v>
          </cell>
        </row>
        <row r="1875">
          <cell r="A1875" t="str">
            <v>DE0007788408</v>
          </cell>
          <cell r="B1875">
            <v>43335</v>
          </cell>
        </row>
        <row r="1876">
          <cell r="A1876" t="str">
            <v>DE0007251803</v>
          </cell>
          <cell r="B1876">
            <v>43431</v>
          </cell>
        </row>
        <row r="1877">
          <cell r="A1877" t="str">
            <v>DE000A1YCMM2</v>
          </cell>
          <cell r="B1877">
            <v>43447</v>
          </cell>
        </row>
        <row r="1878">
          <cell r="A1878" t="str">
            <v>AT00BUWOG001</v>
          </cell>
          <cell r="B1878">
            <v>43420</v>
          </cell>
        </row>
        <row r="1879">
          <cell r="A1879" t="str">
            <v>AT0000613005</v>
          </cell>
          <cell r="B1879">
            <v>43371</v>
          </cell>
        </row>
        <row r="1880">
          <cell r="A1880" t="str">
            <v>DE0007241002</v>
          </cell>
          <cell r="B1880">
            <v>43382</v>
          </cell>
        </row>
        <row r="1881">
          <cell r="A1881" t="str">
            <v>DE000SKWM021</v>
          </cell>
          <cell r="B1881">
            <v>43480</v>
          </cell>
        </row>
        <row r="1882">
          <cell r="A1882" t="str">
            <v>DE0005493654</v>
          </cell>
          <cell r="B1882">
            <v>43486</v>
          </cell>
        </row>
        <row r="1883">
          <cell r="A1883" t="str">
            <v>DE000VTG9999</v>
          </cell>
          <cell r="B1883">
            <v>43563</v>
          </cell>
        </row>
        <row r="1884">
          <cell r="A1884" t="str">
            <v>DE000A0CAYB2</v>
          </cell>
          <cell r="B1884">
            <v>43599</v>
          </cell>
        </row>
        <row r="1885">
          <cell r="A1885" t="str">
            <v>DE000A1A6XX4</v>
          </cell>
          <cell r="B1885">
            <v>43629</v>
          </cell>
        </row>
        <row r="1886">
          <cell r="A1886" t="str">
            <v>DE000A1JBPV9</v>
          </cell>
          <cell r="B1886">
            <v>43642</v>
          </cell>
        </row>
        <row r="1887">
          <cell r="A1887" t="str">
            <v>DE0005141907</v>
          </cell>
          <cell r="B1887">
            <v>43677</v>
          </cell>
        </row>
        <row r="1888">
          <cell r="A1888" t="str">
            <v>DE0007504508</v>
          </cell>
          <cell r="B1888">
            <v>43732</v>
          </cell>
        </row>
        <row r="1889">
          <cell r="A1889" t="str">
            <v>DE0009147207</v>
          </cell>
          <cell r="B1889">
            <v>43734</v>
          </cell>
        </row>
        <row r="1890">
          <cell r="A1890" t="str">
            <v>DE000A0M6M79</v>
          </cell>
          <cell r="B1890">
            <v>43780</v>
          </cell>
        </row>
        <row r="1891">
          <cell r="A1891" t="str">
            <v>DE000A1EL8Y8</v>
          </cell>
          <cell r="B1891">
            <v>43803</v>
          </cell>
        </row>
        <row r="1892">
          <cell r="A1892" t="str">
            <v>DE0006483001</v>
          </cell>
          <cell r="B1892">
            <v>43563</v>
          </cell>
        </row>
        <row r="1893">
          <cell r="A1893" t="str">
            <v>DE0006299001</v>
          </cell>
          <cell r="B1893">
            <v>43298</v>
          </cell>
        </row>
        <row r="1894">
          <cell r="A1894" t="str">
            <v>DE0005284004</v>
          </cell>
          <cell r="B1894">
            <v>43356</v>
          </cell>
        </row>
        <row r="1895">
          <cell r="A1895" t="str">
            <v>DE000A0D88T9</v>
          </cell>
          <cell r="B1895">
            <v>43544</v>
          </cell>
        </row>
        <row r="1896">
          <cell r="A1896" t="str">
            <v>FR0011066885</v>
          </cell>
          <cell r="B1896">
            <v>43117</v>
          </cell>
        </row>
        <row r="1897">
          <cell r="A1897" t="str">
            <v>NL0010489522</v>
          </cell>
          <cell r="B1897">
            <v>43133</v>
          </cell>
        </row>
        <row r="1898">
          <cell r="A1898" t="str">
            <v>NL0000386605</v>
          </cell>
          <cell r="B1898">
            <v>43153</v>
          </cell>
        </row>
        <row r="1899">
          <cell r="A1899" t="str">
            <v>US7181721090</v>
          </cell>
          <cell r="B1899">
            <v>43153</v>
          </cell>
        </row>
        <row r="1900">
          <cell r="A1900" t="str">
            <v>BE0946620946</v>
          </cell>
          <cell r="B1900">
            <v>43157</v>
          </cell>
        </row>
        <row r="1901">
          <cell r="A1901" t="str">
            <v>FR0004176535</v>
          </cell>
          <cell r="B1901">
            <v>43167</v>
          </cell>
        </row>
        <row r="1902">
          <cell r="A1902" t="str">
            <v>FR0010340406</v>
          </cell>
          <cell r="B1902">
            <v>43173</v>
          </cell>
        </row>
        <row r="1903">
          <cell r="A1903" t="str">
            <v>FR0000125684</v>
          </cell>
          <cell r="B1903">
            <v>43182</v>
          </cell>
        </row>
        <row r="1904">
          <cell r="A1904" t="str">
            <v>GB00B2R1Q018</v>
          </cell>
          <cell r="B1904">
            <v>43187</v>
          </cell>
        </row>
        <row r="1905">
          <cell r="A1905" t="str">
            <v>PTSCO0AE0004</v>
          </cell>
          <cell r="B1905">
            <v>43207</v>
          </cell>
        </row>
        <row r="1906">
          <cell r="A1906" t="str">
            <v>FR0010795476</v>
          </cell>
          <cell r="B1906">
            <v>43213</v>
          </cell>
        </row>
        <row r="1907">
          <cell r="A1907" t="str">
            <v>FR0011072602</v>
          </cell>
          <cell r="B1907">
            <v>43214</v>
          </cell>
        </row>
        <row r="1908">
          <cell r="A1908" t="str">
            <v>NL0011214010</v>
          </cell>
          <cell r="B1908">
            <v>43216</v>
          </cell>
        </row>
        <row r="1909">
          <cell r="A1909" t="str">
            <v>FR0004254035</v>
          </cell>
          <cell r="B1909">
            <v>43217</v>
          </cell>
        </row>
        <row r="1910">
          <cell r="A1910" t="str">
            <v>US9098832093</v>
          </cell>
          <cell r="B1910">
            <v>43224</v>
          </cell>
        </row>
        <row r="1911">
          <cell r="A1911" t="str">
            <v>FR0000052896</v>
          </cell>
          <cell r="B1911">
            <v>43250</v>
          </cell>
        </row>
        <row r="1912">
          <cell r="A1912" t="str">
            <v>FR0000124711</v>
          </cell>
          <cell r="B1912">
            <v>43256</v>
          </cell>
        </row>
        <row r="1913">
          <cell r="A1913" t="str">
            <v>BE0003877942</v>
          </cell>
          <cell r="B1913">
            <v>43264</v>
          </cell>
        </row>
        <row r="1914">
          <cell r="A1914" t="str">
            <v>PTSML0AM0009</v>
          </cell>
          <cell r="B1914">
            <v>43276</v>
          </cell>
        </row>
        <row r="1915">
          <cell r="A1915" t="str">
            <v>BE0003625366</v>
          </cell>
          <cell r="B1915">
            <v>43283</v>
          </cell>
        </row>
        <row r="1916">
          <cell r="A1916" t="str">
            <v>FR0000063091</v>
          </cell>
          <cell r="B1916">
            <v>43284</v>
          </cell>
        </row>
        <row r="1917">
          <cell r="A1917" t="str">
            <v>US4567881085</v>
          </cell>
          <cell r="B1917">
            <v>43285</v>
          </cell>
        </row>
        <row r="1918">
          <cell r="A1918" t="str">
            <v>FR0010343186</v>
          </cell>
          <cell r="B1918">
            <v>43306</v>
          </cell>
        </row>
        <row r="1919">
          <cell r="A1919" t="str">
            <v>BE0003864817</v>
          </cell>
          <cell r="B1919">
            <v>43307</v>
          </cell>
        </row>
        <row r="1920">
          <cell r="A1920" t="str">
            <v>BE0003899193</v>
          </cell>
          <cell r="B1920">
            <v>43325</v>
          </cell>
        </row>
        <row r="1921">
          <cell r="A1921" t="str">
            <v>IE00B1G17W46</v>
          </cell>
          <cell r="B1921">
            <v>43350</v>
          </cell>
        </row>
        <row r="1922">
          <cell r="A1922" t="str">
            <v>NL0006144495</v>
          </cell>
          <cell r="B1922">
            <v>43353</v>
          </cell>
        </row>
        <row r="1923">
          <cell r="A1923" t="str">
            <v>FR0000054694</v>
          </cell>
          <cell r="B1923">
            <v>43361</v>
          </cell>
        </row>
        <row r="1924">
          <cell r="A1924" t="str">
            <v>FR0004191674</v>
          </cell>
          <cell r="B1924">
            <v>43370</v>
          </cell>
        </row>
        <row r="1925">
          <cell r="A1925" t="str">
            <v>ES0113900J37</v>
          </cell>
          <cell r="B1925">
            <v>43374</v>
          </cell>
        </row>
        <row r="1926">
          <cell r="A1926" t="str">
            <v>NL0000440824</v>
          </cell>
          <cell r="B1926">
            <v>43375</v>
          </cell>
        </row>
        <row r="1927">
          <cell r="A1927" t="str">
            <v>ES0158252033</v>
          </cell>
          <cell r="B1927">
            <v>43383</v>
          </cell>
        </row>
        <row r="1928">
          <cell r="A1928" t="str">
            <v>FR0004042083</v>
          </cell>
          <cell r="B1928">
            <v>43406</v>
          </cell>
        </row>
        <row r="1929">
          <cell r="A1929" t="str">
            <v>FR0000052839</v>
          </cell>
          <cell r="B1929">
            <v>43425</v>
          </cell>
        </row>
        <row r="1930">
          <cell r="A1930" t="str">
            <v>FR0010127662</v>
          </cell>
          <cell r="B1930">
            <v>43433</v>
          </cell>
        </row>
        <row r="1931">
          <cell r="A1931" t="str">
            <v>PTEPT0AM0005</v>
          </cell>
          <cell r="B1931">
            <v>43434</v>
          </cell>
        </row>
        <row r="1932">
          <cell r="A1932" t="str">
            <v>FR0004038099</v>
          </cell>
          <cell r="B1932">
            <v>43446</v>
          </cell>
        </row>
        <row r="1933">
          <cell r="A1933" t="str">
            <v>PTBPI0AM0004</v>
          </cell>
          <cell r="B1933">
            <v>43451</v>
          </cell>
        </row>
        <row r="1934">
          <cell r="A1934" t="str">
            <v>FR0000036105</v>
          </cell>
          <cell r="B1934">
            <v>43452</v>
          </cell>
        </row>
        <row r="1935">
          <cell r="A1935" t="str">
            <v>GG00B1ZBD492</v>
          </cell>
          <cell r="B1935">
            <v>43453</v>
          </cell>
        </row>
        <row r="1936">
          <cell r="A1936" t="str">
            <v>IT0001389631</v>
          </cell>
          <cell r="B1936">
            <v>43467</v>
          </cell>
        </row>
        <row r="1937">
          <cell r="A1937" t="str">
            <v>IL0010846314</v>
          </cell>
          <cell r="B1937">
            <v>43476</v>
          </cell>
        </row>
        <row r="1938">
          <cell r="A1938" t="str">
            <v>BE0974275076</v>
          </cell>
          <cell r="B1938">
            <v>43496</v>
          </cell>
        </row>
        <row r="1939">
          <cell r="A1939" t="str">
            <v>FR0000064180</v>
          </cell>
          <cell r="B1939">
            <v>43507</v>
          </cell>
        </row>
        <row r="1940">
          <cell r="A1940" t="str">
            <v>BE0974300320</v>
          </cell>
          <cell r="B1940">
            <v>43521</v>
          </cell>
        </row>
        <row r="1941">
          <cell r="A1941" t="str">
            <v>FR0000121352</v>
          </cell>
          <cell r="B1941">
            <v>43525</v>
          </cell>
        </row>
        <row r="1942">
          <cell r="A1942" t="str">
            <v>FR0000064388</v>
          </cell>
          <cell r="B1942">
            <v>43537</v>
          </cell>
        </row>
        <row r="1943">
          <cell r="A1943" t="str">
            <v>SN0008626971</v>
          </cell>
          <cell r="B1943">
            <v>43551</v>
          </cell>
        </row>
        <row r="1944">
          <cell r="A1944" t="str">
            <v>US7427181091</v>
          </cell>
          <cell r="B1944">
            <v>43552</v>
          </cell>
        </row>
        <row r="1945">
          <cell r="A1945" t="str">
            <v>FR0000075517</v>
          </cell>
          <cell r="B1945">
            <v>43557</v>
          </cell>
        </row>
        <row r="1946">
          <cell r="A1946" t="str">
            <v>FR0000036980</v>
          </cell>
          <cell r="B1946">
            <v>43567</v>
          </cell>
        </row>
        <row r="1947">
          <cell r="A1947" t="str">
            <v>FR0010446765</v>
          </cell>
          <cell r="B1947">
            <v>43567</v>
          </cell>
        </row>
        <row r="1948">
          <cell r="A1948" t="str">
            <v>FR0004035061</v>
          </cell>
          <cell r="B1948">
            <v>43578</v>
          </cell>
        </row>
        <row r="1949">
          <cell r="A1949" t="str">
            <v>BE0003503118</v>
          </cell>
          <cell r="B1949">
            <v>43584</v>
          </cell>
        </row>
        <row r="1950">
          <cell r="A1950" t="str">
            <v>NL0006292906</v>
          </cell>
          <cell r="B1950">
            <v>43584</v>
          </cell>
        </row>
        <row r="1951">
          <cell r="A1951" t="str">
            <v>GB00B063YS85</v>
          </cell>
          <cell r="B1951">
            <v>43591</v>
          </cell>
        </row>
        <row r="1952">
          <cell r="A1952" t="str">
            <v>FR0000185621</v>
          </cell>
          <cell r="B1952">
            <v>43592</v>
          </cell>
        </row>
        <row r="1953">
          <cell r="A1953" t="str">
            <v>LU0061462528</v>
          </cell>
          <cell r="B1953">
            <v>43598</v>
          </cell>
        </row>
        <row r="1954">
          <cell r="A1954" t="str">
            <v>GB00BZ21RF93</v>
          </cell>
          <cell r="B1954">
            <v>43602</v>
          </cell>
        </row>
        <row r="1955">
          <cell r="A1955" t="str">
            <v>NL0000400653</v>
          </cell>
          <cell r="B1955">
            <v>43614</v>
          </cell>
        </row>
        <row r="1956">
          <cell r="A1956" t="str">
            <v>FR0010211615</v>
          </cell>
          <cell r="B1956">
            <v>43619</v>
          </cell>
        </row>
        <row r="1957">
          <cell r="A1957" t="str">
            <v>GB00BGCC6189</v>
          </cell>
          <cell r="B1957">
            <v>43635</v>
          </cell>
        </row>
        <row r="1958">
          <cell r="A1958" t="str">
            <v>FR0011352590</v>
          </cell>
          <cell r="B1958">
            <v>43635</v>
          </cell>
        </row>
        <row r="1959">
          <cell r="A1959" t="str">
            <v>IE0003073255</v>
          </cell>
          <cell r="B1959">
            <v>43670</v>
          </cell>
        </row>
        <row r="1960">
          <cell r="A1960" t="str">
            <v>US4282911084</v>
          </cell>
          <cell r="B1960">
            <v>43671</v>
          </cell>
        </row>
        <row r="1961">
          <cell r="A1961" t="str">
            <v>IE00B59HWB19</v>
          </cell>
          <cell r="B1961">
            <v>43678</v>
          </cell>
        </row>
        <row r="1962">
          <cell r="A1962" t="str">
            <v>PTSAG0AE0004</v>
          </cell>
          <cell r="B1962">
            <v>43678</v>
          </cell>
        </row>
        <row r="1963">
          <cell r="A1963" t="str">
            <v>IE0002325243</v>
          </cell>
          <cell r="B1963">
            <v>43706</v>
          </cell>
        </row>
        <row r="1964">
          <cell r="A1964" t="str">
            <v>CA3060711015</v>
          </cell>
          <cell r="B1964">
            <v>43734</v>
          </cell>
        </row>
        <row r="1965">
          <cell r="A1965" t="str">
            <v>NL0000335578</v>
          </cell>
          <cell r="B1965">
            <v>43734</v>
          </cell>
        </row>
        <row r="1966">
          <cell r="A1966" t="str">
            <v>FR0011651819</v>
          </cell>
          <cell r="B1966">
            <v>43735</v>
          </cell>
        </row>
        <row r="1967">
          <cell r="A1967" t="str">
            <v>CA1125851040</v>
          </cell>
          <cell r="B1967">
            <v>43738</v>
          </cell>
        </row>
        <row r="1968">
          <cell r="A1968" t="str">
            <v>IE00B010DT83</v>
          </cell>
          <cell r="B1968">
            <v>43746</v>
          </cell>
        </row>
        <row r="1969">
          <cell r="A1969" t="str">
            <v>FR0004022754</v>
          </cell>
          <cell r="B1969">
            <v>43747</v>
          </cell>
        </row>
        <row r="1970">
          <cell r="A1970" t="str">
            <v>FR0010407049</v>
          </cell>
          <cell r="B1970">
            <v>43752</v>
          </cell>
        </row>
        <row r="1971">
          <cell r="A1971" t="str">
            <v>FR0010298901</v>
          </cell>
          <cell r="B1971">
            <v>43754</v>
          </cell>
        </row>
        <row r="1972">
          <cell r="A1972" t="str">
            <v>BE0003786036</v>
          </cell>
          <cell r="B1972">
            <v>43759</v>
          </cell>
        </row>
        <row r="1973">
          <cell r="A1973" t="str">
            <v>FR0010304402</v>
          </cell>
          <cell r="B1973">
            <v>43767</v>
          </cell>
        </row>
        <row r="1974">
          <cell r="A1974" t="str">
            <v>US5324571083</v>
          </cell>
          <cell r="B1974">
            <v>43769</v>
          </cell>
        </row>
        <row r="1975">
          <cell r="A1975" t="str">
            <v>NL0000395317</v>
          </cell>
          <cell r="B1975">
            <v>43770</v>
          </cell>
        </row>
        <row r="1976">
          <cell r="A1976" t="str">
            <v>NL0000362648</v>
          </cell>
          <cell r="B1976">
            <v>43774</v>
          </cell>
        </row>
        <row r="1977">
          <cell r="A1977" t="str">
            <v>IE00BBR67J55</v>
          </cell>
          <cell r="B1977">
            <v>43784</v>
          </cell>
        </row>
        <row r="1978">
          <cell r="A1978" t="str">
            <v>PTCOM0AE0007</v>
          </cell>
          <cell r="B1978">
            <v>43788</v>
          </cell>
        </row>
        <row r="1979">
          <cell r="A1979" t="str">
            <v>US91912E1055</v>
          </cell>
          <cell r="B1979">
            <v>43798</v>
          </cell>
        </row>
        <row r="1980">
          <cell r="A1980" t="str">
            <v>BE0974290224</v>
          </cell>
          <cell r="B1980">
            <v>43801</v>
          </cell>
        </row>
        <row r="1981">
          <cell r="A1981" t="str">
            <v>FR0000036857</v>
          </cell>
          <cell r="B1981">
            <v>43809</v>
          </cell>
        </row>
        <row r="1982">
          <cell r="A1982" t="str">
            <v>FR0012407096</v>
          </cell>
          <cell r="B1982">
            <v>43817</v>
          </cell>
        </row>
        <row r="1983">
          <cell r="A1983" t="str">
            <v>IE00BD9PKV79</v>
          </cell>
          <cell r="B1983">
            <v>43818</v>
          </cell>
        </row>
        <row r="1984">
          <cell r="A1984" t="str">
            <v>FR0011284991</v>
          </cell>
          <cell r="B1984">
            <v>43819</v>
          </cell>
        </row>
        <row r="1985">
          <cell r="A1985" t="str">
            <v>PTIAN0AM0001</v>
          </cell>
          <cell r="B1985">
            <v>43829</v>
          </cell>
        </row>
        <row r="1986">
          <cell r="A1986" t="str">
            <v>NO0003390007</v>
          </cell>
          <cell r="B1986">
            <v>43131</v>
          </cell>
        </row>
        <row r="1987">
          <cell r="A1987" t="str">
            <v>NO0004135633</v>
          </cell>
          <cell r="B1987">
            <v>43133</v>
          </cell>
        </row>
        <row r="1988">
          <cell r="A1988" t="str">
            <v>KYG7153K1739</v>
          </cell>
          <cell r="B1988">
            <v>43180</v>
          </cell>
        </row>
        <row r="1989">
          <cell r="A1989" t="str">
            <v>NO0010810120</v>
          </cell>
          <cell r="B1989">
            <v>43182</v>
          </cell>
        </row>
        <row r="1990">
          <cell r="A1990" t="str">
            <v>CY0100962113</v>
          </cell>
          <cell r="B1990">
            <v>43187</v>
          </cell>
        </row>
        <row r="1991">
          <cell r="A1991" t="str">
            <v>NO0010044225</v>
          </cell>
          <cell r="B1991">
            <v>43220</v>
          </cell>
        </row>
        <row r="1992">
          <cell r="A1992" t="str">
            <v>BMG8070J1099</v>
          </cell>
          <cell r="B1992">
            <v>43305</v>
          </cell>
        </row>
        <row r="1993">
          <cell r="A1993" t="str">
            <v>BMG8000W1139</v>
          </cell>
          <cell r="B1993">
            <v>43333</v>
          </cell>
        </row>
        <row r="1994">
          <cell r="A1994" t="str">
            <v>NO0010781743</v>
          </cell>
          <cell r="B1994">
            <v>43357</v>
          </cell>
        </row>
        <row r="1995">
          <cell r="A1995" t="str">
            <v>NO0003072803</v>
          </cell>
          <cell r="B1995">
            <v>43357</v>
          </cell>
        </row>
        <row r="1996">
          <cell r="A1996" t="str">
            <v>NO0003035305</v>
          </cell>
          <cell r="B1996">
            <v>43374</v>
          </cell>
        </row>
        <row r="1997">
          <cell r="A1997" t="str">
            <v>NO0010219702</v>
          </cell>
          <cell r="B1997">
            <v>43390</v>
          </cell>
        </row>
        <row r="1998">
          <cell r="A1998" t="str">
            <v>JE00BGT34J81</v>
          </cell>
          <cell r="B1998">
            <v>43509</v>
          </cell>
        </row>
        <row r="1999">
          <cell r="A1999" t="str">
            <v>NO0010843584</v>
          </cell>
          <cell r="B1999">
            <v>43525</v>
          </cell>
        </row>
        <row r="2000">
          <cell r="A2000" t="str">
            <v>NO0010199052</v>
          </cell>
          <cell r="B2000">
            <v>43570</v>
          </cell>
        </row>
        <row r="2001">
          <cell r="A2001" t="str">
            <v>NO0010069982</v>
          </cell>
          <cell r="B2001">
            <v>43595</v>
          </cell>
        </row>
        <row r="2002">
          <cell r="A2002" t="str">
            <v>CY0108430915</v>
          </cell>
          <cell r="B2002">
            <v>43637</v>
          </cell>
        </row>
        <row r="2003">
          <cell r="A2003" t="str">
            <v>NO0010820574</v>
          </cell>
          <cell r="B2003">
            <v>43643</v>
          </cell>
        </row>
        <row r="2004">
          <cell r="A2004" t="str">
            <v>NO0010755051</v>
          </cell>
          <cell r="B2004">
            <v>43669</v>
          </cell>
        </row>
        <row r="2005">
          <cell r="A2005" t="str">
            <v>NO0010853161</v>
          </cell>
          <cell r="B2005">
            <v>43683</v>
          </cell>
        </row>
        <row r="2006">
          <cell r="A2006" t="str">
            <v>NO0010429145</v>
          </cell>
          <cell r="B2006">
            <v>43691</v>
          </cell>
        </row>
        <row r="2007">
          <cell r="A2007" t="str">
            <v>US8293552050</v>
          </cell>
          <cell r="B2007">
            <v>43718</v>
          </cell>
        </row>
        <row r="2008">
          <cell r="A2008" t="str">
            <v>NO0010671068</v>
          </cell>
          <cell r="B2008">
            <v>43754</v>
          </cell>
        </row>
        <row r="2009">
          <cell r="A2009" t="str">
            <v>NO0010843998</v>
          </cell>
          <cell r="B2009">
            <v>43762</v>
          </cell>
        </row>
        <row r="2010">
          <cell r="A2010" t="str">
            <v>NO0010019649</v>
          </cell>
          <cell r="B2010">
            <v>43803</v>
          </cell>
        </row>
        <row r="2011">
          <cell r="A2011" t="str">
            <v>NO0003089005</v>
          </cell>
          <cell r="B2011">
            <v>43812</v>
          </cell>
        </row>
        <row r="2012">
          <cell r="A2012" t="str">
            <v>US6565674016</v>
          </cell>
          <cell r="B2012">
            <v>43116</v>
          </cell>
        </row>
        <row r="2013">
          <cell r="A2013" t="str">
            <v>US9001104044</v>
          </cell>
          <cell r="B2013">
            <v>43455</v>
          </cell>
        </row>
        <row r="2014">
          <cell r="A2014" t="str">
            <v>US6084642023</v>
          </cell>
          <cell r="B2014">
            <v>43434</v>
          </cell>
        </row>
        <row r="2015">
          <cell r="A2015" t="str">
            <v>US64046D1037</v>
          </cell>
          <cell r="B2015">
            <v>43391</v>
          </cell>
        </row>
        <row r="2016">
          <cell r="A2016" t="str">
            <v>US92936W1053</v>
          </cell>
          <cell r="B2016">
            <v>43464</v>
          </cell>
        </row>
        <row r="2017">
          <cell r="A2017" t="str">
            <v>LU0413135954</v>
          </cell>
          <cell r="B2017">
            <v>43102</v>
          </cell>
        </row>
        <row r="2018">
          <cell r="A2018" t="str">
            <v>US43321P1140</v>
          </cell>
          <cell r="B2018">
            <v>43165</v>
          </cell>
        </row>
        <row r="2019">
          <cell r="A2019" t="str">
            <v>LU0327662697</v>
          </cell>
          <cell r="B2019">
            <v>43165</v>
          </cell>
        </row>
        <row r="2020">
          <cell r="A2020" t="str">
            <v>LU0338952244</v>
          </cell>
          <cell r="B2020">
            <v>43165</v>
          </cell>
        </row>
        <row r="2021">
          <cell r="A2021" t="str">
            <v>US43321P1066</v>
          </cell>
          <cell r="B2021">
            <v>43159</v>
          </cell>
        </row>
        <row r="2022">
          <cell r="A2022" t="str">
            <v>US64046E1010</v>
          </cell>
          <cell r="B2022">
            <v>43139</v>
          </cell>
        </row>
        <row r="2023">
          <cell r="A2023" t="str">
            <v>US92936W2044</v>
          </cell>
          <cell r="B2023">
            <v>43464</v>
          </cell>
        </row>
        <row r="2024">
          <cell r="A2024" t="str">
            <v>DE000A1PG7W8</v>
          </cell>
          <cell r="B2024">
            <v>43453</v>
          </cell>
        </row>
        <row r="2025">
          <cell r="A2025" t="str">
            <v>DE0007664005</v>
          </cell>
          <cell r="B2025">
            <v>43805</v>
          </cell>
        </row>
        <row r="2026">
          <cell r="A2026" t="str">
            <v>DE0007664039</v>
          </cell>
          <cell r="B2026">
            <v>43805</v>
          </cell>
        </row>
        <row r="2027">
          <cell r="A2027" t="str">
            <v>USY126521480</v>
          </cell>
          <cell r="B2027">
            <v>43795</v>
          </cell>
        </row>
        <row r="2028">
          <cell r="A2028" t="str">
            <v>US00437R2022</v>
          </cell>
          <cell r="B2028">
            <v>43524</v>
          </cell>
        </row>
        <row r="2029">
          <cell r="A2029" t="str">
            <v>US73931M7149</v>
          </cell>
          <cell r="B2029">
            <v>43661</v>
          </cell>
        </row>
        <row r="2030">
          <cell r="A2030" t="str">
            <v>US91730W1053</v>
          </cell>
          <cell r="B2030">
            <v>43586</v>
          </cell>
        </row>
        <row r="2031">
          <cell r="A2031" t="str">
            <v>US82706A1025</v>
          </cell>
          <cell r="B2031">
            <v>43742</v>
          </cell>
        </row>
        <row r="2032">
          <cell r="A2032" t="str">
            <v>US17133M7092</v>
          </cell>
          <cell r="B2032">
            <v>43818</v>
          </cell>
        </row>
        <row r="2033">
          <cell r="A2033" t="str">
            <v>US92659X1081</v>
          </cell>
          <cell r="B2033">
            <v>43586</v>
          </cell>
        </row>
        <row r="2034">
          <cell r="A2034" t="str">
            <v>US1571283076</v>
          </cell>
          <cell r="B2034">
            <v>43795</v>
          </cell>
        </row>
        <row r="2035">
          <cell r="A2035" t="str">
            <v>US6288422057</v>
          </cell>
          <cell r="B2035">
            <v>43712</v>
          </cell>
        </row>
        <row r="2036">
          <cell r="A2036" t="str">
            <v>US6197312019</v>
          </cell>
          <cell r="B2036">
            <v>43809</v>
          </cell>
        </row>
        <row r="2037">
          <cell r="A2037" t="str">
            <v>US40415F2002</v>
          </cell>
          <cell r="B2037">
            <v>43662</v>
          </cell>
        </row>
        <row r="2038">
          <cell r="A2038" t="str">
            <v>US25471A1043</v>
          </cell>
          <cell r="B2038">
            <v>43801</v>
          </cell>
        </row>
        <row r="2039">
          <cell r="A2039" t="str">
            <v>US92241T1025</v>
          </cell>
          <cell r="B2039">
            <v>43517</v>
          </cell>
        </row>
        <row r="2040">
          <cell r="A2040" t="str">
            <v>US48576W1027</v>
          </cell>
          <cell r="B2040">
            <v>43585</v>
          </cell>
        </row>
        <row r="2041">
          <cell r="A2041" t="str">
            <v>US75419B1026</v>
          </cell>
          <cell r="B2041">
            <v>43740</v>
          </cell>
        </row>
        <row r="2042">
          <cell r="A2042" t="str">
            <v>LU0982016452</v>
          </cell>
          <cell r="B2042">
            <v>43644</v>
          </cell>
        </row>
        <row r="2043">
          <cell r="A2043" t="str">
            <v>US87310L1052</v>
          </cell>
          <cell r="B2043">
            <v>43770</v>
          </cell>
        </row>
        <row r="2044">
          <cell r="A2044" t="str">
            <v>US87310L2043</v>
          </cell>
          <cell r="B2044">
            <v>43770</v>
          </cell>
        </row>
        <row r="2045">
          <cell r="A2045" t="str">
            <v>LU0974299876</v>
          </cell>
          <cell r="B2045">
            <v>43677</v>
          </cell>
        </row>
        <row r="2046">
          <cell r="A2046" t="str">
            <v>DE000BFB0019</v>
          </cell>
          <cell r="B2046">
            <v>43525</v>
          </cell>
        </row>
        <row r="2047">
          <cell r="A2047" t="str">
            <v>DE000BFB0027</v>
          </cell>
          <cell r="B2047">
            <v>43525</v>
          </cell>
        </row>
        <row r="2048">
          <cell r="A2048" t="str">
            <v>SE0002180539</v>
          </cell>
          <cell r="B2048">
            <v>43103</v>
          </cell>
        </row>
        <row r="2049">
          <cell r="A2049" t="str">
            <v>SE0007227673</v>
          </cell>
          <cell r="B2049">
            <v>43118</v>
          </cell>
        </row>
        <row r="2050">
          <cell r="A2050" t="str">
            <v>SE0001785270</v>
          </cell>
          <cell r="B2050">
            <v>43119</v>
          </cell>
        </row>
        <row r="2051">
          <cell r="A2051" t="str">
            <v>SE0005676160</v>
          </cell>
          <cell r="B2051">
            <v>43126</v>
          </cell>
        </row>
        <row r="2052">
          <cell r="A2052" t="str">
            <v>FI0009900336</v>
          </cell>
          <cell r="B2052">
            <v>43131</v>
          </cell>
        </row>
        <row r="2053">
          <cell r="A2053" t="str">
            <v>LV0000101061</v>
          </cell>
          <cell r="B2053">
            <v>43133</v>
          </cell>
        </row>
        <row r="2054">
          <cell r="A2054" t="str">
            <v>DK0060745370</v>
          </cell>
          <cell r="B2054">
            <v>43143</v>
          </cell>
        </row>
        <row r="2055">
          <cell r="A2055" t="str">
            <v>LV0000101103</v>
          </cell>
          <cell r="B2055">
            <v>43144</v>
          </cell>
        </row>
        <row r="2056">
          <cell r="A2056" t="str">
            <v>SE0008320345</v>
          </cell>
          <cell r="B2056">
            <v>43146</v>
          </cell>
        </row>
        <row r="2057">
          <cell r="A2057" t="str">
            <v>SE0009470271</v>
          </cell>
          <cell r="B2057">
            <v>43146</v>
          </cell>
        </row>
        <row r="2058">
          <cell r="A2058" t="str">
            <v>FI0009013312</v>
          </cell>
          <cell r="B2058">
            <v>43152</v>
          </cell>
        </row>
        <row r="2059">
          <cell r="A2059" t="str">
            <v>US45254C2008</v>
          </cell>
          <cell r="B2059">
            <v>43168</v>
          </cell>
        </row>
        <row r="2060">
          <cell r="A2060" t="str">
            <v>FI0009014716</v>
          </cell>
          <cell r="B2060">
            <v>43174</v>
          </cell>
        </row>
        <row r="2061">
          <cell r="A2061" t="str">
            <v>SE0006965216</v>
          </cell>
          <cell r="B2061">
            <v>43214</v>
          </cell>
        </row>
        <row r="2062">
          <cell r="A2062" t="str">
            <v>SE0006426508</v>
          </cell>
          <cell r="B2062">
            <v>43235</v>
          </cell>
        </row>
        <row r="2063">
          <cell r="A2063" t="str">
            <v>DK0060228559</v>
          </cell>
          <cell r="B2063">
            <v>43255</v>
          </cell>
        </row>
        <row r="2064">
          <cell r="A2064" t="str">
            <v>DK0060034353</v>
          </cell>
          <cell r="B2064">
            <v>43259</v>
          </cell>
        </row>
        <row r="2065">
          <cell r="A2065" t="str">
            <v>SE0008293674</v>
          </cell>
          <cell r="B2065">
            <v>43266</v>
          </cell>
        </row>
        <row r="2066">
          <cell r="A2066" t="str">
            <v>GB00B77J0862</v>
          </cell>
          <cell r="B2066">
            <v>43269</v>
          </cell>
        </row>
        <row r="2067">
          <cell r="A2067" t="str">
            <v>SE0010573147</v>
          </cell>
          <cell r="B2067">
            <v>43271</v>
          </cell>
        </row>
        <row r="2068">
          <cell r="A2068" t="str">
            <v>DK0010017607</v>
          </cell>
          <cell r="B2068">
            <v>43293</v>
          </cell>
        </row>
        <row r="2069">
          <cell r="A2069" t="str">
            <v>SE0008679740</v>
          </cell>
          <cell r="B2069">
            <v>43299</v>
          </cell>
        </row>
        <row r="2070">
          <cell r="A2070" t="str">
            <v>LV0000100949</v>
          </cell>
          <cell r="B2070">
            <v>43312</v>
          </cell>
        </row>
        <row r="2071">
          <cell r="A2071" t="str">
            <v>NO0010289200</v>
          </cell>
          <cell r="B2071">
            <v>43368</v>
          </cell>
        </row>
        <row r="2072">
          <cell r="A2072" t="str">
            <v>SE0000857369</v>
          </cell>
          <cell r="B2072">
            <v>43381</v>
          </cell>
        </row>
        <row r="2073">
          <cell r="A2073" t="str">
            <v>LV0000101095</v>
          </cell>
          <cell r="B2073">
            <v>43390</v>
          </cell>
        </row>
        <row r="2074">
          <cell r="A2074" t="str">
            <v>SE0001283607</v>
          </cell>
          <cell r="B2074">
            <v>43404</v>
          </cell>
        </row>
        <row r="2075">
          <cell r="A2075" t="str">
            <v>SE0005999778</v>
          </cell>
          <cell r="B2075">
            <v>43405</v>
          </cell>
        </row>
        <row r="2076">
          <cell r="A2076" t="str">
            <v>SE0000672354</v>
          </cell>
          <cell r="B2076">
            <v>43417</v>
          </cell>
        </row>
        <row r="2077">
          <cell r="A2077" t="str">
            <v>EE3100084021</v>
          </cell>
          <cell r="B2077">
            <v>43423</v>
          </cell>
        </row>
        <row r="2078">
          <cell r="A2078" t="str">
            <v>SE0001234923</v>
          </cell>
          <cell r="B2078">
            <v>43424</v>
          </cell>
        </row>
        <row r="2079">
          <cell r="A2079" t="str">
            <v>SE0007185681</v>
          </cell>
          <cell r="B2079">
            <v>43432</v>
          </cell>
        </row>
        <row r="2080">
          <cell r="A2080" t="str">
            <v>SE0001718032</v>
          </cell>
          <cell r="B2080">
            <v>43432</v>
          </cell>
        </row>
        <row r="2081">
          <cell r="A2081" t="str">
            <v>GB00B6S0HR95</v>
          </cell>
          <cell r="B2081">
            <v>43438</v>
          </cell>
        </row>
        <row r="2082">
          <cell r="A2082" t="str">
            <v>SE0007158456, SE0007186283</v>
          </cell>
          <cell r="B2082">
            <v>43438</v>
          </cell>
        </row>
        <row r="2083">
          <cell r="A2083" t="str">
            <v>SE0002053876</v>
          </cell>
          <cell r="B2083">
            <v>43448</v>
          </cell>
        </row>
        <row r="2084">
          <cell r="A2084" t="str">
            <v>SE0002060863</v>
          </cell>
          <cell r="B2084">
            <v>43451</v>
          </cell>
        </row>
        <row r="2085">
          <cell r="A2085" t="str">
            <v>LT0000114357</v>
          </cell>
          <cell r="B2085">
            <v>43462</v>
          </cell>
        </row>
        <row r="2086">
          <cell r="A2086" t="str">
            <v>SE000947023</v>
          </cell>
          <cell r="B2086">
            <v>43490</v>
          </cell>
        </row>
        <row r="2087">
          <cell r="A2087" t="str">
            <v>SE0010023556</v>
          </cell>
          <cell r="B2087">
            <v>43504</v>
          </cell>
        </row>
        <row r="2088">
          <cell r="A2088" t="str">
            <v>SE0010949750</v>
          </cell>
          <cell r="B2088">
            <v>43511</v>
          </cell>
        </row>
        <row r="2089">
          <cell r="A2089" t="str">
            <v>SE0009155005</v>
          </cell>
          <cell r="B2089">
            <v>43530</v>
          </cell>
        </row>
        <row r="2090">
          <cell r="A2090" t="str">
            <v>DK0060458206</v>
          </cell>
          <cell r="B2090">
            <v>43532</v>
          </cell>
        </row>
        <row r="2091">
          <cell r="A2091" t="str">
            <v>FI4000148606</v>
          </cell>
          <cell r="B2091">
            <v>43532</v>
          </cell>
        </row>
        <row r="2092">
          <cell r="A2092" t="str">
            <v>SE0006881413</v>
          </cell>
          <cell r="B2092">
            <v>43543</v>
          </cell>
        </row>
        <row r="2093">
          <cell r="A2093" t="str">
            <v>FI0009006886</v>
          </cell>
          <cell r="B2093">
            <v>43544</v>
          </cell>
        </row>
        <row r="2094">
          <cell r="A2094" t="str">
            <v>SE0001857533</v>
          </cell>
          <cell r="B2094">
            <v>43546</v>
          </cell>
        </row>
        <row r="2095">
          <cell r="A2095" t="str">
            <v>LT0000112450</v>
          </cell>
          <cell r="B2095">
            <v>43553</v>
          </cell>
        </row>
        <row r="2096">
          <cell r="A2096" t="str">
            <v>DK0010224310</v>
          </cell>
          <cell r="B2096">
            <v>43560</v>
          </cell>
        </row>
        <row r="2097">
          <cell r="A2097" t="str">
            <v>GB00BYZX7449</v>
          </cell>
          <cell r="B2097">
            <v>43560</v>
          </cell>
        </row>
        <row r="2098">
          <cell r="A2098" t="str">
            <v>SE0006965158</v>
          </cell>
          <cell r="B2098">
            <v>43587</v>
          </cell>
        </row>
        <row r="2099">
          <cell r="A2099" t="str">
            <v>SE0010133256</v>
          </cell>
          <cell r="B2099">
            <v>43592</v>
          </cell>
        </row>
        <row r="2100">
          <cell r="A2100" t="str">
            <v>SE0000105116</v>
          </cell>
          <cell r="B2100">
            <v>43599</v>
          </cell>
        </row>
        <row r="2101">
          <cell r="A2101" t="str">
            <v>SE0002216713 / SE0005932795</v>
          </cell>
          <cell r="B2101">
            <v>43634</v>
          </cell>
        </row>
        <row r="2102">
          <cell r="A2102" t="str">
            <v>FI0009006696</v>
          </cell>
          <cell r="B2102">
            <v>43641</v>
          </cell>
        </row>
        <row r="2103">
          <cell r="A2103" t="str">
            <v>FI4000157235</v>
          </cell>
          <cell r="B2103">
            <v>43643</v>
          </cell>
        </row>
        <row r="2104">
          <cell r="A2104" t="str">
            <v>LV0000100824</v>
          </cell>
          <cell r="B2104">
            <v>43644</v>
          </cell>
        </row>
        <row r="2105">
          <cell r="A2105" t="str">
            <v>DK0010025113</v>
          </cell>
          <cell r="B2105">
            <v>43648</v>
          </cell>
        </row>
        <row r="2106">
          <cell r="A2106" t="str">
            <v>SE0005250487</v>
          </cell>
          <cell r="B2106">
            <v>43650</v>
          </cell>
        </row>
        <row r="2107">
          <cell r="A2107" t="str">
            <v>SE0006026985 / SE0006117487</v>
          </cell>
          <cell r="B2107">
            <v>43644</v>
          </cell>
        </row>
        <row r="2108">
          <cell r="A2108" t="str">
            <v>CH0256424794</v>
          </cell>
          <cell r="B2108">
            <v>43663</v>
          </cell>
        </row>
        <row r="2109">
          <cell r="A2109" t="str">
            <v>SE0007730650</v>
          </cell>
          <cell r="B2109">
            <v>43672</v>
          </cell>
        </row>
        <row r="2110">
          <cell r="A2110" t="str">
            <v>DK0010221803</v>
          </cell>
          <cell r="B2110">
            <v>43679</v>
          </cell>
        </row>
        <row r="2111">
          <cell r="A2111" t="str">
            <v>SE0004051969</v>
          </cell>
          <cell r="B2111">
            <v>43686</v>
          </cell>
        </row>
        <row r="2112">
          <cell r="A2112" t="str">
            <v>FI0009000285</v>
          </cell>
          <cell r="B2112">
            <v>43712</v>
          </cell>
        </row>
        <row r="2113">
          <cell r="A2113" t="str">
            <v>SE0009696040</v>
          </cell>
          <cell r="B2113">
            <v>43746</v>
          </cell>
        </row>
        <row r="2114">
          <cell r="A2114" t="str">
            <v>SE0010520981</v>
          </cell>
          <cell r="B2114">
            <v>43768</v>
          </cell>
        </row>
        <row r="2115">
          <cell r="A2115" t="str">
            <v>SE0003329994</v>
          </cell>
          <cell r="B2115">
            <v>43770</v>
          </cell>
        </row>
        <row r="2116">
          <cell r="A2116" t="str">
            <v>LV0000100527</v>
          </cell>
          <cell r="B2116">
            <v>43784</v>
          </cell>
        </row>
        <row r="2117">
          <cell r="A2117" t="str">
            <v>FI0009007066</v>
          </cell>
          <cell r="B2117">
            <v>43819</v>
          </cell>
        </row>
        <row r="2118">
          <cell r="A2118" t="str">
            <v>CH0002168083</v>
          </cell>
          <cell r="B2118">
            <v>43830</v>
          </cell>
        </row>
        <row r="2119">
          <cell r="A2119" t="str">
            <v>CH0001931853</v>
          </cell>
          <cell r="B2119">
            <v>43818</v>
          </cell>
        </row>
        <row r="2120">
          <cell r="A2120" t="str">
            <v>CH0002175773</v>
          </cell>
          <cell r="B2120">
            <v>43816</v>
          </cell>
        </row>
        <row r="2121">
          <cell r="A2121" t="str">
            <v>CH0034389707</v>
          </cell>
          <cell r="B2121">
            <v>43816</v>
          </cell>
        </row>
        <row r="2122">
          <cell r="A2122" t="str">
            <v>ZAE000018123</v>
          </cell>
          <cell r="B2122">
            <v>43801</v>
          </cell>
        </row>
        <row r="2123">
          <cell r="A2123" t="str">
            <v>CH0242606942</v>
          </cell>
          <cell r="B2123">
            <v>43770</v>
          </cell>
        </row>
        <row r="2124">
          <cell r="A2124" t="str">
            <v>CH0007036830</v>
          </cell>
          <cell r="B2124">
            <v>43770</v>
          </cell>
        </row>
        <row r="2125">
          <cell r="A2125" t="str">
            <v>CH0001347498</v>
          </cell>
          <cell r="B2125">
            <v>43704</v>
          </cell>
        </row>
        <row r="2126">
          <cell r="A2126" t="str">
            <v>CH0413237394</v>
          </cell>
          <cell r="B2126">
            <v>43643</v>
          </cell>
        </row>
        <row r="2127">
          <cell r="A2127" t="str">
            <v>DE000BASF111</v>
          </cell>
          <cell r="B2127">
            <v>43537</v>
          </cell>
        </row>
        <row r="2128">
          <cell r="A2128" t="str">
            <v>DE000CBK1001</v>
          </cell>
          <cell r="B2128">
            <v>43444</v>
          </cell>
        </row>
        <row r="2129">
          <cell r="A2129" t="str">
            <v>CH0018116472</v>
          </cell>
          <cell r="B2129">
            <v>43411</v>
          </cell>
        </row>
        <row r="2130">
          <cell r="A2130" t="str">
            <v>CH0004870942</v>
          </cell>
          <cell r="B2130">
            <v>43383</v>
          </cell>
        </row>
        <row r="2131">
          <cell r="A2131" t="str">
            <v>CH0004647951</v>
          </cell>
          <cell r="B2131">
            <v>43271</v>
          </cell>
        </row>
        <row r="2132">
          <cell r="A2132" t="str">
            <v>CH0011037469</v>
          </cell>
          <cell r="B2132">
            <v>43222</v>
          </cell>
        </row>
        <row r="2133">
          <cell r="A2133" t="str">
            <v>CH0019624805</v>
          </cell>
          <cell r="B2133">
            <v>43220</v>
          </cell>
        </row>
        <row r="2134">
          <cell r="A2134" t="str">
            <v>PLPAGED00017</v>
          </cell>
          <cell r="B2134">
            <v>43108</v>
          </cell>
        </row>
        <row r="2135">
          <cell r="A2135" t="str">
            <v>PLFOTA000014</v>
          </cell>
          <cell r="B2135">
            <v>43112</v>
          </cell>
        </row>
        <row r="2136">
          <cell r="A2136" t="str">
            <v>PLBOMAX00012</v>
          </cell>
          <cell r="B2136">
            <v>43119</v>
          </cell>
        </row>
        <row r="2137">
          <cell r="A2137" t="str">
            <v>PLGCINV00011</v>
          </cell>
          <cell r="B2137">
            <v>43123</v>
          </cell>
        </row>
        <row r="2138">
          <cell r="A2138" t="str">
            <v>IM00B58FMW76</v>
          </cell>
          <cell r="B2138">
            <v>43129</v>
          </cell>
        </row>
        <row r="2139">
          <cell r="A2139" t="str">
            <v>PLDSFNG00011</v>
          </cell>
          <cell r="B2139">
            <v>43133</v>
          </cell>
        </row>
        <row r="2140">
          <cell r="A2140" t="str">
            <v>PLFAM0000012</v>
          </cell>
          <cell r="B2140">
            <v>43150</v>
          </cell>
        </row>
        <row r="2141">
          <cell r="A2141" t="str">
            <v>DE000A13STW4</v>
          </cell>
          <cell r="B2141">
            <v>43150</v>
          </cell>
        </row>
        <row r="2142">
          <cell r="A2142" t="str">
            <v>PLEGBIV00012</v>
          </cell>
          <cell r="B2142">
            <v>43161</v>
          </cell>
        </row>
        <row r="2143">
          <cell r="A2143" t="str">
            <v>PLBSSTM00013</v>
          </cell>
          <cell r="B2143">
            <v>43180</v>
          </cell>
        </row>
        <row r="2144">
          <cell r="A2144" t="str">
            <v>PLEZOSA00018</v>
          </cell>
          <cell r="B2144">
            <v>43181</v>
          </cell>
        </row>
        <row r="2145">
          <cell r="A2145" t="str">
            <v>PLDWORY00019</v>
          </cell>
          <cell r="B2145">
            <v>43188</v>
          </cell>
        </row>
        <row r="2146">
          <cell r="A2146" t="str">
            <v>PLHGNKA00028</v>
          </cell>
          <cell r="B2146">
            <v>43208</v>
          </cell>
        </row>
        <row r="2147">
          <cell r="A2147" t="str">
            <v>PLGKPLS00019</v>
          </cell>
          <cell r="B2147">
            <v>43213</v>
          </cell>
        </row>
        <row r="2148">
          <cell r="A2148" t="str">
            <v>PLPRGTR00019</v>
          </cell>
          <cell r="B2148">
            <v>43216</v>
          </cell>
        </row>
        <row r="2149">
          <cell r="A2149" t="str">
            <v>PLNANTL00019</v>
          </cell>
          <cell r="B2149">
            <v>43220</v>
          </cell>
        </row>
        <row r="2150">
          <cell r="A2150" t="str">
            <v>PLKRCHM00015</v>
          </cell>
          <cell r="B2150">
            <v>43252</v>
          </cell>
        </row>
        <row r="2151">
          <cell r="A2151" t="str">
            <v>PLVENTS00019</v>
          </cell>
          <cell r="B2151">
            <v>43252</v>
          </cell>
        </row>
        <row r="2152">
          <cell r="A2152" t="str">
            <v>NL0009604859</v>
          </cell>
          <cell r="B2152">
            <v>43259</v>
          </cell>
        </row>
        <row r="2153">
          <cell r="A2153" t="str">
            <v>PLWNDLX00024</v>
          </cell>
          <cell r="B2153">
            <v>43259</v>
          </cell>
        </row>
        <row r="2154">
          <cell r="A2154" t="str">
            <v>PLALKAL00019</v>
          </cell>
          <cell r="B2154">
            <v>43272</v>
          </cell>
        </row>
        <row r="2155">
          <cell r="A2155" t="str">
            <v>PL4STUD00016</v>
          </cell>
          <cell r="B2155">
            <v>43272</v>
          </cell>
        </row>
        <row r="2156">
          <cell r="A2156" t="str">
            <v>PLTILIA00019</v>
          </cell>
          <cell r="B2156">
            <v>43272</v>
          </cell>
        </row>
        <row r="2157">
          <cell r="A2157" t="str">
            <v>HU0000112859</v>
          </cell>
          <cell r="B2157">
            <v>43272</v>
          </cell>
        </row>
        <row r="2158">
          <cell r="A2158" t="str">
            <v>PLVEDIA00011</v>
          </cell>
          <cell r="B2158">
            <v>43272</v>
          </cell>
        </row>
        <row r="2159">
          <cell r="A2159" t="str">
            <v>LT0000128555</v>
          </cell>
          <cell r="B2159">
            <v>43293</v>
          </cell>
        </row>
        <row r="2160">
          <cell r="A2160" t="str">
            <v>PLGPJGR00013</v>
          </cell>
          <cell r="B2160">
            <v>43301</v>
          </cell>
        </row>
        <row r="2161">
          <cell r="A2161" t="str">
            <v>PLSWSMD00013</v>
          </cell>
          <cell r="B2161">
            <v>43306</v>
          </cell>
        </row>
        <row r="2162">
          <cell r="A2162" t="str">
            <v>PLVGRP000019</v>
          </cell>
          <cell r="B2162">
            <v>43314</v>
          </cell>
        </row>
        <row r="2163">
          <cell r="A2163" t="str">
            <v>PLDFP0000019</v>
          </cell>
          <cell r="B2163">
            <v>43314</v>
          </cell>
        </row>
        <row r="2164">
          <cell r="A2164" t="str">
            <v>PLAATHL00018</v>
          </cell>
          <cell r="B2164">
            <v>43318</v>
          </cell>
        </row>
        <row r="2165">
          <cell r="A2165" t="str">
            <v>PLPREMF00014</v>
          </cell>
          <cell r="B2165">
            <v>43318</v>
          </cell>
        </row>
        <row r="2166">
          <cell r="A2166" t="str">
            <v>PLELDRD00017</v>
          </cell>
          <cell r="B2166">
            <v>43332</v>
          </cell>
        </row>
        <row r="2167">
          <cell r="A2167" t="str">
            <v>PLEKGNR00011</v>
          </cell>
          <cell r="B2167">
            <v>43335</v>
          </cell>
        </row>
        <row r="2168">
          <cell r="A2168" t="str">
            <v>PLZKPCM00011</v>
          </cell>
          <cell r="B2168">
            <v>43350</v>
          </cell>
        </row>
        <row r="2169">
          <cell r="A2169" t="str">
            <v>PLPHLRK00019</v>
          </cell>
          <cell r="B2169">
            <v>43350</v>
          </cell>
        </row>
        <row r="2170">
          <cell r="A2170" t="str">
            <v>PLPCCIM00014</v>
          </cell>
          <cell r="B2170">
            <v>43353</v>
          </cell>
        </row>
        <row r="2171">
          <cell r="A2171" t="str">
            <v>PLMNMRS00015</v>
          </cell>
          <cell r="B2171">
            <v>43367</v>
          </cell>
        </row>
        <row r="2172">
          <cell r="A2172" t="str">
            <v>PLDWLAN00014</v>
          </cell>
          <cell r="B2172">
            <v>43367</v>
          </cell>
        </row>
        <row r="2173">
          <cell r="A2173" t="str">
            <v>PLJTRZN00029</v>
          </cell>
          <cell r="B2173">
            <v>43370</v>
          </cell>
        </row>
        <row r="2174">
          <cell r="A2174" t="str">
            <v>PLGEXUP00013</v>
          </cell>
          <cell r="B2174">
            <v>43370</v>
          </cell>
        </row>
        <row r="2175">
          <cell r="A2175" t="str">
            <v>PLKNMNK00015</v>
          </cell>
          <cell r="B2175">
            <v>43377</v>
          </cell>
        </row>
        <row r="2176">
          <cell r="A2176" t="str">
            <v>PLAPCQT00016</v>
          </cell>
          <cell r="B2176">
            <v>43377</v>
          </cell>
        </row>
        <row r="2177">
          <cell r="A2177" t="str">
            <v>PLBINVT00016</v>
          </cell>
          <cell r="B2177">
            <v>43377</v>
          </cell>
        </row>
        <row r="2178">
          <cell r="A2178" t="str">
            <v>PLRUNCM00012</v>
          </cell>
          <cell r="B2178">
            <v>43377</v>
          </cell>
        </row>
        <row r="2179">
          <cell r="A2179" t="str">
            <v>PLSZPTL00010</v>
          </cell>
          <cell r="B2179">
            <v>43399</v>
          </cell>
        </row>
        <row r="2180">
          <cell r="A2180" t="str">
            <v>PLFIP0000018</v>
          </cell>
          <cell r="B2180">
            <v>43412</v>
          </cell>
        </row>
        <row r="2181">
          <cell r="A2181" t="str">
            <v>PLXSTEM00017</v>
          </cell>
          <cell r="B2181">
            <v>43412</v>
          </cell>
        </row>
        <row r="2182">
          <cell r="A2182" t="str">
            <v>LT0000128381</v>
          </cell>
          <cell r="B2182">
            <v>43423</v>
          </cell>
        </row>
        <row r="2183">
          <cell r="A2183" t="str">
            <v>PLINFST00013</v>
          </cell>
          <cell r="B2183">
            <v>43423</v>
          </cell>
        </row>
        <row r="2184">
          <cell r="A2184" t="str">
            <v>PLADFRM00026</v>
          </cell>
          <cell r="B2184">
            <v>43425</v>
          </cell>
        </row>
        <row r="2185">
          <cell r="A2185" t="str">
            <v>PLBGE0000015</v>
          </cell>
          <cell r="B2185">
            <v>43430</v>
          </cell>
        </row>
        <row r="2186">
          <cell r="A2186" t="str">
            <v>PLPOLMD00011</v>
          </cell>
          <cell r="B2186">
            <v>43430</v>
          </cell>
        </row>
        <row r="2187">
          <cell r="A2187" t="str">
            <v>PLERCNT00011</v>
          </cell>
          <cell r="B2187">
            <v>43441</v>
          </cell>
        </row>
        <row r="2188">
          <cell r="A2188" t="str">
            <v>PLMBINI00018</v>
          </cell>
          <cell r="B2188">
            <v>43453</v>
          </cell>
        </row>
        <row r="2189">
          <cell r="A2189" t="str">
            <v>PLWSTIL00012</v>
          </cell>
          <cell r="B2189">
            <v>43454</v>
          </cell>
        </row>
        <row r="2190">
          <cell r="A2190" t="str">
            <v>PLBYTOM00184</v>
          </cell>
          <cell r="B2190">
            <v>43461</v>
          </cell>
        </row>
        <row r="2191">
          <cell r="A2191" t="str">
            <v>PLPTRLI00018</v>
          </cell>
          <cell r="B2191">
            <v>43462</v>
          </cell>
        </row>
        <row r="2192">
          <cell r="A2192" t="str">
            <v>PLNVMRI00017</v>
          </cell>
          <cell r="B2192">
            <v>43467</v>
          </cell>
        </row>
        <row r="2193">
          <cell r="A2193" t="str">
            <v>SI0031104076</v>
          </cell>
          <cell r="B2193">
            <v>43475</v>
          </cell>
        </row>
        <row r="2194">
          <cell r="A2194" t="str">
            <v>PLPRCHK00018</v>
          </cell>
          <cell r="B2194">
            <v>43482</v>
          </cell>
        </row>
        <row r="2195">
          <cell r="A2195" t="str">
            <v>PLADMBT00013</v>
          </cell>
          <cell r="B2195">
            <v>43497</v>
          </cell>
        </row>
        <row r="2196">
          <cell r="A2196" t="str">
            <v>PLIAI0000014</v>
          </cell>
          <cell r="B2196">
            <v>43528</v>
          </cell>
        </row>
        <row r="2197">
          <cell r="A2197" t="str">
            <v>PLLZMO000014</v>
          </cell>
          <cell r="B2197">
            <v>43531</v>
          </cell>
        </row>
        <row r="2198">
          <cell r="A2198" t="str">
            <v>PLHPRON00017</v>
          </cell>
          <cell r="B2198">
            <v>43543</v>
          </cell>
        </row>
        <row r="2199">
          <cell r="A2199" t="str">
            <v>PLVARNT00019</v>
          </cell>
          <cell r="B2199">
            <v>43549</v>
          </cell>
        </row>
        <row r="2200">
          <cell r="A2200" t="str">
            <v>PLTROMD00010</v>
          </cell>
          <cell r="B2200">
            <v>43550</v>
          </cell>
        </row>
        <row r="2201">
          <cell r="A2201" t="str">
            <v>PLPEMUG00016</v>
          </cell>
          <cell r="B2201">
            <v>43570</v>
          </cell>
        </row>
        <row r="2202">
          <cell r="A2202" t="str">
            <v>PLSPLNG00013</v>
          </cell>
          <cell r="B2202">
            <v>43581</v>
          </cell>
        </row>
        <row r="2203">
          <cell r="A2203" t="str">
            <v>AT00BUWOG001</v>
          </cell>
          <cell r="B2203">
            <v>43593</v>
          </cell>
        </row>
        <row r="2204">
          <cell r="A2204" t="str">
            <v>PLCLESC00019</v>
          </cell>
          <cell r="B2204">
            <v>43619</v>
          </cell>
        </row>
        <row r="2205">
          <cell r="A2205" t="str">
            <v>PLNTMDA00018</v>
          </cell>
          <cell r="B2205">
            <v>43633</v>
          </cell>
        </row>
        <row r="2206">
          <cell r="A2206" t="str">
            <v>PLMRKTC00010</v>
          </cell>
          <cell r="B2206">
            <v>43633</v>
          </cell>
        </row>
        <row r="2207">
          <cell r="A2207" t="str">
            <v>PLI3D0000011</v>
          </cell>
          <cell r="B2207">
            <v>43658</v>
          </cell>
        </row>
        <row r="2208">
          <cell r="A2208" t="str">
            <v>PLABMSD00015</v>
          </cell>
          <cell r="B2208">
            <v>43672</v>
          </cell>
        </row>
        <row r="2209">
          <cell r="A2209" t="str">
            <v>PLMDCOM00017</v>
          </cell>
          <cell r="B2209">
            <v>43675</v>
          </cell>
        </row>
        <row r="2210">
          <cell r="A2210" t="str">
            <v>PLVENO000016</v>
          </cell>
          <cell r="B2210">
            <v>43691</v>
          </cell>
        </row>
        <row r="2211">
          <cell r="A2211" t="str">
            <v>PLQMKSK00017</v>
          </cell>
          <cell r="B2211">
            <v>43698</v>
          </cell>
        </row>
        <row r="2212">
          <cell r="A2212" t="str">
            <v>PLAEDES00016</v>
          </cell>
          <cell r="B2212">
            <v>43714</v>
          </cell>
        </row>
        <row r="2213">
          <cell r="A2213" t="str">
            <v>PLWDBBU00018</v>
          </cell>
          <cell r="B2213">
            <v>43731</v>
          </cell>
        </row>
        <row r="2214">
          <cell r="A2214" t="str">
            <v>PLGNRSI00015</v>
          </cell>
          <cell r="B2214">
            <v>43735</v>
          </cell>
        </row>
        <row r="2215">
          <cell r="A2215" t="str">
            <v>NL0012235980</v>
          </cell>
          <cell r="B2215">
            <v>43735</v>
          </cell>
        </row>
        <row r="2216">
          <cell r="A2216" t="str">
            <v>PLLGZCT00013</v>
          </cell>
          <cell r="B2216">
            <v>43738</v>
          </cell>
        </row>
        <row r="2217">
          <cell r="A2217" t="str">
            <v>PLGLBLT00015</v>
          </cell>
          <cell r="B2217">
            <v>43749</v>
          </cell>
        </row>
        <row r="2218">
          <cell r="A2218" t="str">
            <v>PLHTNTH00019</v>
          </cell>
          <cell r="B2218">
            <v>43749</v>
          </cell>
        </row>
        <row r="2219">
          <cell r="A2219" t="str">
            <v>PLMGMST00015</v>
          </cell>
          <cell r="B2219">
            <v>43749</v>
          </cell>
        </row>
        <row r="2220">
          <cell r="A2220" t="str">
            <v>PLMOMO000016</v>
          </cell>
          <cell r="B2220">
            <v>43749</v>
          </cell>
        </row>
        <row r="2221">
          <cell r="A2221" t="str">
            <v>PLPAR0000010</v>
          </cell>
          <cell r="B2221">
            <v>43749</v>
          </cell>
        </row>
        <row r="2222">
          <cell r="A2222" t="str">
            <v>PLSTRFT00011</v>
          </cell>
          <cell r="B2222">
            <v>43753</v>
          </cell>
        </row>
        <row r="2223">
          <cell r="A2223" t="str">
            <v>PLPRMCM00048</v>
          </cell>
          <cell r="B2223">
            <v>43768</v>
          </cell>
        </row>
        <row r="2224">
          <cell r="A2224" t="str">
            <v>PLCNTZP00010</v>
          </cell>
          <cell r="B2224">
            <v>43769</v>
          </cell>
        </row>
        <row r="2225">
          <cell r="A2225" t="str">
            <v>PLGRBRN00012</v>
          </cell>
          <cell r="B2225">
            <v>43781</v>
          </cell>
        </row>
        <row r="2226">
          <cell r="A2226" t="str">
            <v>PLIMPXM00019</v>
          </cell>
          <cell r="B2226">
            <v>43781</v>
          </cell>
        </row>
        <row r="2227">
          <cell r="A2227" t="str">
            <v>PLTHMDX00012</v>
          </cell>
          <cell r="B2227">
            <v>43787</v>
          </cell>
        </row>
        <row r="2228">
          <cell r="A2228" t="str">
            <v>PLZPW0000017</v>
          </cell>
          <cell r="B2228">
            <v>43794</v>
          </cell>
        </row>
        <row r="2229">
          <cell r="A2229" t="str">
            <v>PLWILBO00019</v>
          </cell>
          <cell r="B2229">
            <v>43797</v>
          </cell>
        </row>
        <row r="2230">
          <cell r="A2230" t="str">
            <v>PLBRSTM00015</v>
          </cell>
          <cell r="B2230">
            <v>43803</v>
          </cell>
        </row>
        <row r="2231">
          <cell r="A2231" t="str">
            <v>PLABCDT00014</v>
          </cell>
          <cell r="B2231">
            <v>43804</v>
          </cell>
        </row>
        <row r="2232">
          <cell r="A2232" t="str">
            <v>PLBDPWR00014</v>
          </cell>
          <cell r="B2232">
            <v>43805</v>
          </cell>
        </row>
        <row r="2233">
          <cell r="A2233" t="str">
            <v>PLMRSFT00016</v>
          </cell>
          <cell r="B2233">
            <v>43811</v>
          </cell>
        </row>
        <row r="2234">
          <cell r="A2234" t="str">
            <v>GB00B42CTW68</v>
          </cell>
          <cell r="B2234">
            <v>43811</v>
          </cell>
        </row>
        <row r="2235">
          <cell r="A2235" t="str">
            <v>PLASSTS00012</v>
          </cell>
          <cell r="B2235">
            <v>43822</v>
          </cell>
        </row>
        <row r="2236">
          <cell r="A2236" t="str">
            <v>HRAMDNRA0007</v>
          </cell>
          <cell r="B2236">
            <v>43290</v>
          </cell>
        </row>
        <row r="2237">
          <cell r="A2237" t="str">
            <v>HRATLNRA0000</v>
          </cell>
          <cell r="B2237">
            <v>43822</v>
          </cell>
        </row>
        <row r="2238">
          <cell r="A2238" t="str">
            <v>HRDALSRA0003</v>
          </cell>
          <cell r="B2238">
            <v>43637</v>
          </cell>
        </row>
        <row r="2239">
          <cell r="A2239" t="str">
            <v>HRDUPMRA0001</v>
          </cell>
          <cell r="B2239">
            <v>43467</v>
          </cell>
        </row>
        <row r="2240">
          <cell r="A2240" t="str">
            <v>HRFNVCRA0002</v>
          </cell>
          <cell r="B2240">
            <v>43248</v>
          </cell>
        </row>
        <row r="2241">
          <cell r="A2241" t="str">
            <v>HRHBVDRA0003</v>
          </cell>
          <cell r="B2241">
            <v>43369</v>
          </cell>
        </row>
        <row r="2242">
          <cell r="A2242" t="str">
            <v>HRHDELRA0002</v>
          </cell>
          <cell r="B2242">
            <v>43439</v>
          </cell>
        </row>
        <row r="2243">
          <cell r="A2243" t="str">
            <v>HRHMAMRA0004</v>
          </cell>
          <cell r="B2243">
            <v>43647</v>
          </cell>
        </row>
        <row r="2244">
          <cell r="A2244" t="str">
            <v>HRHUPZRA0002</v>
          </cell>
          <cell r="B2244">
            <v>43508</v>
          </cell>
        </row>
        <row r="2245">
          <cell r="A2245" t="str">
            <v>HRIMZVRA0003</v>
          </cell>
          <cell r="B2245">
            <v>43637</v>
          </cell>
        </row>
        <row r="2246">
          <cell r="A2246" t="str">
            <v>HRJDRFRA0003</v>
          </cell>
          <cell r="B2246">
            <v>43637</v>
          </cell>
        </row>
        <row r="2247">
          <cell r="A2247" t="str">
            <v>HRKMSKRA0001</v>
          </cell>
          <cell r="B2247">
            <v>43132</v>
          </cell>
        </row>
        <row r="2248">
          <cell r="A2248" t="str">
            <v>HRMIV0RA0005</v>
          </cell>
          <cell r="B2248">
            <v>43671</v>
          </cell>
        </row>
        <row r="2249">
          <cell r="A2249" t="str">
            <v>HRNVBARA0008</v>
          </cell>
          <cell r="B2249">
            <v>43369</v>
          </cell>
        </row>
        <row r="2250">
          <cell r="A2250" t="str">
            <v>HROLVDRA0002</v>
          </cell>
          <cell r="B2250">
            <v>43818</v>
          </cell>
        </row>
        <row r="2251">
          <cell r="A2251" t="str">
            <v>HRPLJKRA0008</v>
          </cell>
          <cell r="B2251">
            <v>43306</v>
          </cell>
        </row>
        <row r="2252">
          <cell r="A2252" t="str">
            <v>HRPUNTPA0004</v>
          </cell>
          <cell r="B2252">
            <v>43798</v>
          </cell>
        </row>
        <row r="2253">
          <cell r="A2253" t="str">
            <v>HRPUNTRA0002</v>
          </cell>
          <cell r="B2253">
            <v>43798</v>
          </cell>
        </row>
        <row r="2254">
          <cell r="A2254" t="str">
            <v>HRQUNERA0008</v>
          </cell>
          <cell r="B2254">
            <v>43671</v>
          </cell>
        </row>
        <row r="2255">
          <cell r="A2255" t="str">
            <v>HRRIZORA0007</v>
          </cell>
          <cell r="B2255">
            <v>43822</v>
          </cell>
        </row>
        <row r="2256">
          <cell r="A2256" t="str">
            <v>HRTNKCRA0009</v>
          </cell>
          <cell r="B2256">
            <v>43637</v>
          </cell>
        </row>
        <row r="2257">
          <cell r="A2257" t="str">
            <v>HRULJNRA0008</v>
          </cell>
          <cell r="B2257">
            <v>43777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00"/>
  <sheetViews>
    <sheetView showGridLines="0" tabSelected="1"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9" sqref="A9:A10"/>
    </sheetView>
  </sheetViews>
  <sheetFormatPr defaultColWidth="9.140625" defaultRowHeight="16.5" x14ac:dyDescent="0.3"/>
  <cols>
    <col min="1" max="1" width="29" style="1" customWidth="1"/>
    <col min="2" max="2" width="19.140625" style="9" customWidth="1"/>
    <col min="3" max="3" width="18.140625" style="1" bestFit="1" customWidth="1"/>
    <col min="4" max="4" width="12.7109375" style="1" bestFit="1" customWidth="1"/>
    <col min="5" max="5" width="48.5703125" style="1" customWidth="1"/>
    <col min="6" max="6" width="28.85546875" style="1" customWidth="1"/>
    <col min="7" max="7" width="5.42578125" style="1" bestFit="1" customWidth="1"/>
    <col min="8" max="8" width="11.5703125" style="1" bestFit="1" customWidth="1"/>
    <col min="9" max="11" width="28.85546875" style="1" customWidth="1"/>
    <col min="12" max="12" width="29.28515625" style="1" bestFit="1" customWidth="1"/>
    <col min="13" max="13" width="20.140625" style="1" customWidth="1"/>
    <col min="14" max="14" width="20.28515625" style="1" customWidth="1"/>
    <col min="15" max="15" width="34.42578125" style="19" bestFit="1" customWidth="1"/>
    <col min="16" max="16" width="15.5703125" style="1" bestFit="1" customWidth="1"/>
    <col min="17" max="17" width="17.28515625" style="1" bestFit="1" customWidth="1"/>
    <col min="18" max="18" width="29.28515625" style="1" bestFit="1" customWidth="1"/>
    <col min="19" max="20" width="15.5703125" style="1" bestFit="1" customWidth="1"/>
    <col min="21" max="24" width="16.140625" style="1" bestFit="1" customWidth="1"/>
    <col min="25" max="25" width="16.140625" style="1" customWidth="1"/>
    <col min="26" max="26" width="16.140625" style="91" customWidth="1"/>
    <col min="27" max="27" width="13.85546875" style="1" bestFit="1" customWidth="1"/>
    <col min="28" max="28" width="14.42578125" style="1" bestFit="1" customWidth="1"/>
    <col min="29" max="29" width="17.28515625" style="1" customWidth="1"/>
    <col min="30" max="30" width="15.85546875" style="1" customWidth="1"/>
    <col min="31" max="32" width="14.42578125" style="1" bestFit="1" customWidth="1"/>
    <col min="33" max="34" width="16.140625" style="1" customWidth="1"/>
    <col min="35" max="35" width="20.140625" style="1" bestFit="1" customWidth="1"/>
    <col min="36" max="37" width="19.5703125" style="1" bestFit="1" customWidth="1"/>
    <col min="38" max="40" width="20.140625" style="1" bestFit="1" customWidth="1"/>
    <col min="41" max="42" width="20.140625" style="1" customWidth="1"/>
    <col min="43" max="43" width="20.7109375" style="1" bestFit="1" customWidth="1"/>
    <col min="44" max="44" width="20.140625" style="1" bestFit="1" customWidth="1"/>
    <col min="45" max="45" width="20.7109375" style="1" bestFit="1" customWidth="1"/>
    <col min="46" max="46" width="20.140625" style="1" bestFit="1" customWidth="1"/>
    <col min="47" max="48" width="20.7109375" style="1" bestFit="1" customWidth="1"/>
    <col min="49" max="50" width="20.140625" style="1" customWidth="1"/>
    <col min="51" max="51" width="14" style="75" customWidth="1"/>
    <col min="52" max="52" width="10.7109375" style="1" customWidth="1"/>
    <col min="53" max="53" width="11.7109375" style="1" customWidth="1"/>
    <col min="54" max="54" width="12.5703125" style="1" customWidth="1"/>
    <col min="55" max="16384" width="9.140625" style="1"/>
  </cols>
  <sheetData>
    <row r="1" spans="1:51" x14ac:dyDescent="0.3">
      <c r="B1" s="7"/>
    </row>
    <row r="6" spans="1:51" s="5" customFormat="1" ht="27.75" x14ac:dyDescent="0.45">
      <c r="A6" s="8" t="s">
        <v>446</v>
      </c>
      <c r="O6" s="20"/>
      <c r="Z6" s="92"/>
      <c r="AY6" s="76"/>
    </row>
    <row r="7" spans="1:51" ht="17.25" thickBot="1" x14ac:dyDescent="0.35">
      <c r="S7" s="6"/>
      <c r="T7" s="6"/>
      <c r="U7" s="6"/>
      <c r="V7" s="6"/>
      <c r="W7" s="6"/>
      <c r="X7" s="6"/>
      <c r="Y7" s="6"/>
      <c r="Z7" s="9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1" s="3" customFormat="1" ht="18.75" thickBot="1" x14ac:dyDescent="0.4">
      <c r="A8" s="4"/>
      <c r="B8" s="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14" t="s">
        <v>447</v>
      </c>
      <c r="Q8" s="115"/>
      <c r="R8" s="116"/>
      <c r="S8" s="114" t="s">
        <v>7</v>
      </c>
      <c r="T8" s="115"/>
      <c r="U8" s="115"/>
      <c r="V8" s="115"/>
      <c r="W8" s="115"/>
      <c r="X8" s="115"/>
      <c r="Y8" s="115"/>
      <c r="Z8" s="116"/>
      <c r="AA8" s="114" t="s">
        <v>4</v>
      </c>
      <c r="AB8" s="115"/>
      <c r="AC8" s="115"/>
      <c r="AD8" s="115"/>
      <c r="AE8" s="115"/>
      <c r="AF8" s="115"/>
      <c r="AG8" s="115"/>
      <c r="AH8" s="116"/>
      <c r="AI8" s="114" t="s">
        <v>5</v>
      </c>
      <c r="AJ8" s="115"/>
      <c r="AK8" s="115"/>
      <c r="AL8" s="115"/>
      <c r="AM8" s="115"/>
      <c r="AN8" s="115"/>
      <c r="AO8" s="115"/>
      <c r="AP8" s="116"/>
      <c r="AQ8" s="114" t="s">
        <v>6</v>
      </c>
      <c r="AR8" s="115"/>
      <c r="AS8" s="115"/>
      <c r="AT8" s="115"/>
      <c r="AU8" s="115"/>
      <c r="AV8" s="115"/>
      <c r="AW8" s="115"/>
      <c r="AX8" s="116"/>
      <c r="AY8" s="77"/>
    </row>
    <row r="9" spans="1:51" s="2" customFormat="1" ht="20.25" x14ac:dyDescent="0.35">
      <c r="A9" s="112" t="s">
        <v>3</v>
      </c>
      <c r="B9" s="121" t="s">
        <v>438</v>
      </c>
      <c r="C9" s="106" t="s">
        <v>439</v>
      </c>
      <c r="D9" s="106" t="s">
        <v>440</v>
      </c>
      <c r="E9" s="112" t="s">
        <v>441</v>
      </c>
      <c r="F9" s="118" t="s">
        <v>488</v>
      </c>
      <c r="G9" s="119"/>
      <c r="H9" s="120"/>
      <c r="I9" s="118" t="s">
        <v>489</v>
      </c>
      <c r="J9" s="119"/>
      <c r="K9" s="120"/>
      <c r="L9" s="106" t="s">
        <v>434</v>
      </c>
      <c r="M9" s="112" t="s">
        <v>2</v>
      </c>
      <c r="N9" s="112" t="s">
        <v>1</v>
      </c>
      <c r="O9" s="106" t="s">
        <v>442</v>
      </c>
      <c r="P9" s="106" t="s">
        <v>443</v>
      </c>
      <c r="Q9" s="106" t="s">
        <v>444</v>
      </c>
      <c r="R9" s="106" t="s">
        <v>445</v>
      </c>
      <c r="S9" s="117">
        <v>2014</v>
      </c>
      <c r="T9" s="106">
        <v>2015</v>
      </c>
      <c r="U9" s="106">
        <v>2016</v>
      </c>
      <c r="V9" s="106">
        <v>2017</v>
      </c>
      <c r="W9" s="106">
        <v>2018</v>
      </c>
      <c r="X9" s="106">
        <v>2019</v>
      </c>
      <c r="Y9" s="106">
        <v>2020</v>
      </c>
      <c r="Z9" s="108">
        <v>2021</v>
      </c>
      <c r="AA9" s="106">
        <v>2014</v>
      </c>
      <c r="AB9" s="106">
        <v>2015</v>
      </c>
      <c r="AC9" s="106">
        <v>2016</v>
      </c>
      <c r="AD9" s="106">
        <v>2017</v>
      </c>
      <c r="AE9" s="106">
        <v>2018</v>
      </c>
      <c r="AF9" s="106">
        <v>2019</v>
      </c>
      <c r="AG9" s="106">
        <v>2020</v>
      </c>
      <c r="AH9" s="106">
        <v>2021</v>
      </c>
      <c r="AI9" s="106">
        <v>2014</v>
      </c>
      <c r="AJ9" s="106">
        <v>2015</v>
      </c>
      <c r="AK9" s="106">
        <v>2016</v>
      </c>
      <c r="AL9" s="106">
        <v>2017</v>
      </c>
      <c r="AM9" s="106">
        <v>2018</v>
      </c>
      <c r="AN9" s="106">
        <v>2019</v>
      </c>
      <c r="AO9" s="106">
        <v>2020</v>
      </c>
      <c r="AP9" s="106">
        <v>2021</v>
      </c>
      <c r="AQ9" s="106">
        <v>2014</v>
      </c>
      <c r="AR9" s="106">
        <v>2015</v>
      </c>
      <c r="AS9" s="106">
        <v>2016</v>
      </c>
      <c r="AT9" s="106">
        <v>2017</v>
      </c>
      <c r="AU9" s="106">
        <v>2018</v>
      </c>
      <c r="AV9" s="106">
        <v>2019</v>
      </c>
      <c r="AW9" s="106">
        <v>2020</v>
      </c>
      <c r="AX9" s="106">
        <v>2021</v>
      </c>
      <c r="AY9" s="105" t="s">
        <v>568</v>
      </c>
    </row>
    <row r="10" spans="1:51" s="2" customFormat="1" ht="18.75" thickBot="1" x14ac:dyDescent="0.4">
      <c r="A10" s="113"/>
      <c r="B10" s="122"/>
      <c r="C10" s="107"/>
      <c r="D10" s="107"/>
      <c r="E10" s="113"/>
      <c r="F10" s="22" t="s">
        <v>490</v>
      </c>
      <c r="G10" s="23" t="s">
        <v>491</v>
      </c>
      <c r="H10" s="24" t="s">
        <v>492</v>
      </c>
      <c r="I10" s="22" t="s">
        <v>490</v>
      </c>
      <c r="J10" s="23" t="s">
        <v>491</v>
      </c>
      <c r="K10" s="25" t="s">
        <v>492</v>
      </c>
      <c r="L10" s="107"/>
      <c r="M10" s="113"/>
      <c r="N10" s="113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9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5"/>
    </row>
    <row r="11" spans="1:51" s="2" customFormat="1" ht="18" x14ac:dyDescent="0.35">
      <c r="A11" s="52" t="s">
        <v>448</v>
      </c>
      <c r="B11" s="53">
        <v>41842</v>
      </c>
      <c r="C11" s="54" t="s">
        <v>0</v>
      </c>
      <c r="D11" s="54" t="s">
        <v>8</v>
      </c>
      <c r="E11" s="54" t="s">
        <v>452</v>
      </c>
      <c r="F11" s="54">
        <v>65</v>
      </c>
      <c r="G11" s="54"/>
      <c r="H11" s="54"/>
      <c r="I11" s="54" t="s">
        <v>511</v>
      </c>
      <c r="J11" s="54"/>
      <c r="K11" s="54"/>
      <c r="L11" s="54" t="s">
        <v>484</v>
      </c>
      <c r="M11" s="54" t="s">
        <v>9</v>
      </c>
      <c r="N11" s="54" t="s">
        <v>10</v>
      </c>
      <c r="O11" s="55">
        <v>132.2672</v>
      </c>
      <c r="P11" s="55">
        <v>35.1</v>
      </c>
      <c r="Q11" s="55">
        <v>0</v>
      </c>
      <c r="R11" s="55">
        <v>35.1</v>
      </c>
      <c r="S11" s="56">
        <v>18</v>
      </c>
      <c r="T11" s="56">
        <v>27</v>
      </c>
      <c r="U11" s="56">
        <v>29</v>
      </c>
      <c r="V11" s="56">
        <v>22</v>
      </c>
      <c r="W11" s="56">
        <v>34</v>
      </c>
      <c r="X11" s="56" t="s">
        <v>21</v>
      </c>
      <c r="Y11" s="56" t="s">
        <v>21</v>
      </c>
      <c r="Z11" s="94" t="s">
        <v>21</v>
      </c>
      <c r="AA11" s="56">
        <v>178.23961955357143</v>
      </c>
      <c r="AB11" s="56">
        <v>42.89213448430494</v>
      </c>
      <c r="AC11" s="56">
        <v>34.208240330578519</v>
      </c>
      <c r="AD11" s="56">
        <v>56.79</v>
      </c>
      <c r="AE11" s="56">
        <v>63.349035060240972</v>
      </c>
      <c r="AF11" s="56">
        <v>113.17945896296301</v>
      </c>
      <c r="AG11" s="56" t="s">
        <v>21</v>
      </c>
      <c r="AH11" s="56" t="s">
        <v>21</v>
      </c>
      <c r="AI11" s="56">
        <v>19962.837390000001</v>
      </c>
      <c r="AJ11" s="56">
        <v>9564.9459900000002</v>
      </c>
      <c r="AK11" s="56">
        <v>4139.1970800000008</v>
      </c>
      <c r="AL11" s="56">
        <v>14254.42434</v>
      </c>
      <c r="AM11" s="56">
        <v>15773.909730000001</v>
      </c>
      <c r="AN11" s="56">
        <v>15279.226960000007</v>
      </c>
      <c r="AO11" s="56" t="s">
        <v>21</v>
      </c>
      <c r="AP11" s="56" t="s">
        <v>21</v>
      </c>
      <c r="AQ11" s="56">
        <v>31630</v>
      </c>
      <c r="AR11" s="56">
        <v>40058</v>
      </c>
      <c r="AS11" s="56">
        <v>45187.722999999998</v>
      </c>
      <c r="AT11" s="56">
        <v>49600</v>
      </c>
      <c r="AU11" s="56">
        <v>60159.31</v>
      </c>
      <c r="AV11" s="56" t="s">
        <v>21</v>
      </c>
      <c r="AW11" s="56" t="s">
        <v>21</v>
      </c>
      <c r="AX11" s="56" t="s">
        <v>21</v>
      </c>
      <c r="AY11" s="78">
        <f>VLOOKUP(N11,[1]Sheet1!$A$2:$B$2257,2,)</f>
        <v>43668</v>
      </c>
    </row>
    <row r="12" spans="1:51" s="2" customFormat="1" ht="18" x14ac:dyDescent="0.35">
      <c r="A12" s="37" t="s">
        <v>11</v>
      </c>
      <c r="B12" s="39">
        <v>41703</v>
      </c>
      <c r="C12" s="40" t="s">
        <v>0</v>
      </c>
      <c r="D12" s="40" t="s">
        <v>8</v>
      </c>
      <c r="E12" s="40" t="s">
        <v>12</v>
      </c>
      <c r="F12" s="40">
        <v>35</v>
      </c>
      <c r="G12" s="40">
        <v>60</v>
      </c>
      <c r="H12" s="40">
        <v>7</v>
      </c>
      <c r="I12" s="40" t="s">
        <v>508</v>
      </c>
      <c r="J12" s="40" t="s">
        <v>508</v>
      </c>
      <c r="K12" s="40" t="s">
        <v>508</v>
      </c>
      <c r="L12" s="40" t="s">
        <v>484</v>
      </c>
      <c r="M12" s="40" t="s">
        <v>13</v>
      </c>
      <c r="N12" s="40" t="s">
        <v>14</v>
      </c>
      <c r="O12" s="41">
        <v>410.31</v>
      </c>
      <c r="P12" s="41">
        <v>410.3</v>
      </c>
      <c r="Q12" s="41">
        <v>0</v>
      </c>
      <c r="R12" s="41">
        <v>410.3</v>
      </c>
      <c r="S12" s="72">
        <v>2</v>
      </c>
      <c r="T12" s="72">
        <v>3</v>
      </c>
      <c r="U12" s="72">
        <v>4</v>
      </c>
      <c r="V12" s="72">
        <v>4</v>
      </c>
      <c r="W12" s="72">
        <v>4</v>
      </c>
      <c r="X12" s="72">
        <v>3</v>
      </c>
      <c r="Y12" s="72">
        <v>3</v>
      </c>
      <c r="Z12" s="95">
        <v>3</v>
      </c>
      <c r="AA12" s="72">
        <v>4187</v>
      </c>
      <c r="AB12" s="72">
        <v>2064.5427450980392</v>
      </c>
      <c r="AC12" s="72">
        <v>1505.692607003891</v>
      </c>
      <c r="AD12" s="72">
        <v>1411.6</v>
      </c>
      <c r="AE12" s="72">
        <v>1806.2</v>
      </c>
      <c r="AF12" s="72">
        <v>1312.7508526274512</v>
      </c>
      <c r="AG12" s="72">
        <v>361.70542635658916</v>
      </c>
      <c r="AH12" s="72">
        <f>AP12/258</f>
        <v>330.23255813953489</v>
      </c>
      <c r="AI12" s="72">
        <v>883433.5</v>
      </c>
      <c r="AJ12" s="72">
        <v>526458.4</v>
      </c>
      <c r="AK12" s="72">
        <v>386963</v>
      </c>
      <c r="AL12" s="72">
        <v>359955</v>
      </c>
      <c r="AM12" s="72">
        <v>460582.14</v>
      </c>
      <c r="AN12" s="72">
        <v>334751.46742000006</v>
      </c>
      <c r="AO12" s="72">
        <v>200575</v>
      </c>
      <c r="AP12" s="72">
        <v>85200</v>
      </c>
      <c r="AQ12" s="72">
        <v>8606</v>
      </c>
      <c r="AR12" s="72">
        <v>35734</v>
      </c>
      <c r="AS12" s="72">
        <v>60234</v>
      </c>
      <c r="AT12" s="72">
        <v>77600</v>
      </c>
      <c r="AU12" s="72">
        <v>77841</v>
      </c>
      <c r="AV12" s="72">
        <v>81128</v>
      </c>
      <c r="AW12" s="72">
        <v>93320</v>
      </c>
      <c r="AX12" s="72">
        <v>76271</v>
      </c>
      <c r="AY12" s="78"/>
    </row>
    <row r="13" spans="1:51" s="2" customFormat="1" ht="18" x14ac:dyDescent="0.35">
      <c r="A13" s="52" t="s">
        <v>11</v>
      </c>
      <c r="B13" s="53">
        <v>41712</v>
      </c>
      <c r="C13" s="54" t="s">
        <v>0</v>
      </c>
      <c r="D13" s="54" t="s">
        <v>8</v>
      </c>
      <c r="E13" s="54" t="s">
        <v>516</v>
      </c>
      <c r="F13" s="54">
        <v>35</v>
      </c>
      <c r="G13" s="54">
        <v>60</v>
      </c>
      <c r="H13" s="54">
        <v>7</v>
      </c>
      <c r="I13" s="54" t="s">
        <v>508</v>
      </c>
      <c r="J13" s="54" t="s">
        <v>508</v>
      </c>
      <c r="K13" s="54" t="s">
        <v>508</v>
      </c>
      <c r="L13" s="54" t="s">
        <v>484</v>
      </c>
      <c r="M13" s="54" t="s">
        <v>15</v>
      </c>
      <c r="N13" s="54" t="s">
        <v>16</v>
      </c>
      <c r="O13" s="55">
        <v>568.22</v>
      </c>
      <c r="P13" s="55">
        <v>516.87</v>
      </c>
      <c r="Q13" s="55">
        <v>0</v>
      </c>
      <c r="R13" s="55">
        <v>516.87</v>
      </c>
      <c r="S13" s="90">
        <v>9</v>
      </c>
      <c r="T13" s="90">
        <v>121</v>
      </c>
      <c r="U13" s="90">
        <v>179</v>
      </c>
      <c r="V13" s="90">
        <v>76</v>
      </c>
      <c r="W13" s="90">
        <v>79</v>
      </c>
      <c r="X13" s="90" t="s">
        <v>21</v>
      </c>
      <c r="Y13" s="90" t="s">
        <v>21</v>
      </c>
      <c r="Z13" s="96" t="s">
        <v>21</v>
      </c>
      <c r="AA13" s="90">
        <v>6231.6</v>
      </c>
      <c r="AB13" s="90">
        <v>5189.6784313725493</v>
      </c>
      <c r="AC13" s="90">
        <v>2801.4591439688716</v>
      </c>
      <c r="AD13" s="90">
        <v>3575.1</v>
      </c>
      <c r="AE13" s="90">
        <v>12081.25</v>
      </c>
      <c r="AF13" s="90" t="s">
        <v>21</v>
      </c>
      <c r="AG13" s="90" t="s">
        <v>21</v>
      </c>
      <c r="AH13" s="90" t="s">
        <v>21</v>
      </c>
      <c r="AI13" s="90">
        <v>1271255.5</v>
      </c>
      <c r="AJ13" s="90">
        <v>1323368</v>
      </c>
      <c r="AK13" s="90">
        <v>719975</v>
      </c>
      <c r="AL13" s="90">
        <v>911639</v>
      </c>
      <c r="AM13" s="90">
        <v>3080718.9</v>
      </c>
      <c r="AN13" s="90" t="s">
        <v>21</v>
      </c>
      <c r="AO13" s="90" t="s">
        <v>21</v>
      </c>
      <c r="AP13" s="90" t="s">
        <v>21</v>
      </c>
      <c r="AQ13" s="90">
        <v>9000</v>
      </c>
      <c r="AR13" s="90">
        <v>37800</v>
      </c>
      <c r="AS13" s="90">
        <v>144260</v>
      </c>
      <c r="AT13" s="90">
        <v>159025</v>
      </c>
      <c r="AU13" s="90">
        <v>161828</v>
      </c>
      <c r="AV13" s="90">
        <v>142067</v>
      </c>
      <c r="AW13" s="90" t="s">
        <v>21</v>
      </c>
      <c r="AX13" s="90" t="s">
        <v>21</v>
      </c>
      <c r="AY13" s="78">
        <f>VLOOKUP(N13,[1]Sheet1!$A$2:$B$2257,2,)</f>
        <v>43572</v>
      </c>
    </row>
    <row r="14" spans="1:51" s="2" customFormat="1" ht="18" x14ac:dyDescent="0.35">
      <c r="A14" s="37" t="s">
        <v>11</v>
      </c>
      <c r="B14" s="39">
        <v>41737</v>
      </c>
      <c r="C14" s="40" t="s">
        <v>17</v>
      </c>
      <c r="D14" s="40" t="s">
        <v>8</v>
      </c>
      <c r="E14" s="40" t="s">
        <v>18</v>
      </c>
      <c r="F14" s="40">
        <v>40</v>
      </c>
      <c r="G14" s="40">
        <v>25</v>
      </c>
      <c r="H14" s="40">
        <v>4</v>
      </c>
      <c r="I14" s="40" t="s">
        <v>506</v>
      </c>
      <c r="J14" s="40" t="s">
        <v>506</v>
      </c>
      <c r="K14" s="40" t="s">
        <v>507</v>
      </c>
      <c r="L14" s="40" t="s">
        <v>484</v>
      </c>
      <c r="M14" s="40" t="s">
        <v>19</v>
      </c>
      <c r="N14" s="40" t="s">
        <v>20</v>
      </c>
      <c r="O14" s="41">
        <v>1028.8499999999999</v>
      </c>
      <c r="P14" s="41">
        <v>50</v>
      </c>
      <c r="Q14" s="41">
        <v>382.69</v>
      </c>
      <c r="R14" s="41">
        <v>432.69</v>
      </c>
      <c r="S14" s="72" t="s">
        <v>21</v>
      </c>
      <c r="T14" s="72">
        <v>1561</v>
      </c>
      <c r="U14" s="72">
        <v>1658</v>
      </c>
      <c r="V14" s="72">
        <v>1625</v>
      </c>
      <c r="W14" s="72">
        <v>1644</v>
      </c>
      <c r="X14" s="72">
        <v>1604</v>
      </c>
      <c r="Y14" s="72">
        <v>1009</v>
      </c>
      <c r="Z14" s="95">
        <v>957</v>
      </c>
      <c r="AA14" s="72">
        <v>8361.2999999999993</v>
      </c>
      <c r="AB14" s="72">
        <v>1551.8164705882352</v>
      </c>
      <c r="AC14" s="72">
        <v>430.6536964980545</v>
      </c>
      <c r="AD14" s="72">
        <v>687.2</v>
      </c>
      <c r="AE14" s="72">
        <v>1053.75</v>
      </c>
      <c r="AF14" s="72">
        <v>266.51105254901961</v>
      </c>
      <c r="AG14" s="72" t="s">
        <v>21</v>
      </c>
      <c r="AH14" s="72">
        <f t="shared" ref="AH14:AH24" si="0">AP14/258</f>
        <v>893.10077519379843</v>
      </c>
      <c r="AI14" s="72">
        <v>1563563.4</v>
      </c>
      <c r="AJ14" s="72">
        <v>395713.2</v>
      </c>
      <c r="AK14" s="72">
        <v>110678</v>
      </c>
      <c r="AL14" s="72">
        <v>175243</v>
      </c>
      <c r="AM14" s="72">
        <v>268705.3</v>
      </c>
      <c r="AN14" s="72">
        <v>67960.318400000004</v>
      </c>
      <c r="AO14" s="72">
        <v>138358</v>
      </c>
      <c r="AP14" s="72">
        <v>230420</v>
      </c>
      <c r="AQ14" s="72">
        <v>484650</v>
      </c>
      <c r="AR14" s="72">
        <v>465732</v>
      </c>
      <c r="AS14" s="72">
        <v>484650</v>
      </c>
      <c r="AT14" s="72">
        <v>497410</v>
      </c>
      <c r="AU14" s="72">
        <v>392736</v>
      </c>
      <c r="AV14" s="72">
        <v>533000</v>
      </c>
      <c r="AW14" s="72">
        <v>107172</v>
      </c>
      <c r="AX14" s="72">
        <v>398282</v>
      </c>
      <c r="AY14" s="78"/>
    </row>
    <row r="15" spans="1:51" s="2" customFormat="1" ht="18" x14ac:dyDescent="0.35">
      <c r="A15" s="52" t="s">
        <v>11</v>
      </c>
      <c r="B15" s="53">
        <v>41751</v>
      </c>
      <c r="C15" s="54" t="s">
        <v>0</v>
      </c>
      <c r="D15" s="54" t="s">
        <v>22</v>
      </c>
      <c r="E15" s="54" t="s">
        <v>517</v>
      </c>
      <c r="F15" s="54">
        <v>10</v>
      </c>
      <c r="G15" s="54">
        <v>45</v>
      </c>
      <c r="H15" s="54">
        <v>6</v>
      </c>
      <c r="I15" s="54" t="s">
        <v>503</v>
      </c>
      <c r="J15" s="54" t="s">
        <v>504</v>
      </c>
      <c r="K15" s="54" t="s">
        <v>505</v>
      </c>
      <c r="L15" s="54" t="s">
        <v>484</v>
      </c>
      <c r="M15" s="54" t="s">
        <v>23</v>
      </c>
      <c r="N15" s="54" t="s">
        <v>24</v>
      </c>
      <c r="O15" s="55">
        <v>27.45</v>
      </c>
      <c r="P15" s="55">
        <v>5</v>
      </c>
      <c r="Q15" s="55">
        <v>0</v>
      </c>
      <c r="R15" s="55">
        <v>5</v>
      </c>
      <c r="S15" s="90" t="s">
        <v>21</v>
      </c>
      <c r="T15" s="90" t="s">
        <v>21</v>
      </c>
      <c r="U15" s="90" t="s">
        <v>21</v>
      </c>
      <c r="V15" s="90" t="s">
        <v>21</v>
      </c>
      <c r="W15" s="90" t="s">
        <v>21</v>
      </c>
      <c r="X15" s="90" t="s">
        <v>21</v>
      </c>
      <c r="Y15" s="90" t="s">
        <v>21</v>
      </c>
      <c r="Z15" s="96" t="s">
        <v>21</v>
      </c>
      <c r="AA15" s="90">
        <v>139.9</v>
      </c>
      <c r="AB15" s="90">
        <v>9.9321568627450976</v>
      </c>
      <c r="AC15" s="90" t="s">
        <v>21</v>
      </c>
      <c r="AD15" s="90" t="s">
        <v>21</v>
      </c>
      <c r="AE15" s="90" t="s">
        <v>21</v>
      </c>
      <c r="AF15" s="90" t="s">
        <v>21</v>
      </c>
      <c r="AG15" s="90" t="s">
        <v>21</v>
      </c>
      <c r="AH15" s="90" t="s">
        <v>21</v>
      </c>
      <c r="AI15" s="90">
        <v>24351</v>
      </c>
      <c r="AJ15" s="90">
        <v>2532.6999999999998</v>
      </c>
      <c r="AK15" s="90" t="s">
        <v>21</v>
      </c>
      <c r="AL15" s="90" t="s">
        <v>21</v>
      </c>
      <c r="AM15" s="90" t="s">
        <v>21</v>
      </c>
      <c r="AN15" s="90" t="s">
        <v>21</v>
      </c>
      <c r="AO15" s="90" t="s">
        <v>21</v>
      </c>
      <c r="AP15" s="90" t="s">
        <v>21</v>
      </c>
      <c r="AQ15" s="90" t="s">
        <v>21</v>
      </c>
      <c r="AR15" s="90">
        <v>636.63894000000005</v>
      </c>
      <c r="AS15" s="90" t="s">
        <v>21</v>
      </c>
      <c r="AT15" s="90" t="s">
        <v>21</v>
      </c>
      <c r="AU15" s="90" t="s">
        <v>21</v>
      </c>
      <c r="AV15" s="90" t="s">
        <v>21</v>
      </c>
      <c r="AW15" s="90" t="s">
        <v>21</v>
      </c>
      <c r="AX15" s="90" t="s">
        <v>21</v>
      </c>
      <c r="AY15" s="78">
        <v>42128</v>
      </c>
    </row>
    <row r="16" spans="1:51" s="2" customFormat="1" ht="18" x14ac:dyDescent="0.35">
      <c r="A16" s="37" t="s">
        <v>11</v>
      </c>
      <c r="B16" s="39">
        <v>41768</v>
      </c>
      <c r="C16" s="40" t="s">
        <v>0</v>
      </c>
      <c r="D16" s="40" t="s">
        <v>8</v>
      </c>
      <c r="E16" s="40" t="s">
        <v>25</v>
      </c>
      <c r="F16" s="40">
        <v>40</v>
      </c>
      <c r="G16" s="40">
        <v>25</v>
      </c>
      <c r="H16" s="40">
        <v>4</v>
      </c>
      <c r="I16" s="40" t="s">
        <v>506</v>
      </c>
      <c r="J16" s="40" t="s">
        <v>506</v>
      </c>
      <c r="K16" s="40" t="s">
        <v>507</v>
      </c>
      <c r="L16" s="40" t="s">
        <v>484</v>
      </c>
      <c r="M16" s="40" t="s">
        <v>26</v>
      </c>
      <c r="N16" s="40" t="s">
        <v>27</v>
      </c>
      <c r="O16" s="41">
        <v>1969.75</v>
      </c>
      <c r="P16" s="41">
        <v>300</v>
      </c>
      <c r="Q16" s="41">
        <v>910</v>
      </c>
      <c r="R16" s="41">
        <v>1210</v>
      </c>
      <c r="S16" s="72">
        <v>18599</v>
      </c>
      <c r="T16" s="72">
        <v>18123</v>
      </c>
      <c r="U16" s="72">
        <v>18295</v>
      </c>
      <c r="V16" s="72">
        <v>20337</v>
      </c>
      <c r="W16" s="72">
        <v>21515</v>
      </c>
      <c r="X16" s="72">
        <v>23051</v>
      </c>
      <c r="Y16" s="72">
        <v>22629</v>
      </c>
      <c r="Z16" s="95">
        <v>24180</v>
      </c>
      <c r="AA16" s="72">
        <v>21776.799999999999</v>
      </c>
      <c r="AB16" s="72">
        <v>6011.94862745098</v>
      </c>
      <c r="AC16" s="72">
        <v>3543.8171206225679</v>
      </c>
      <c r="AD16" s="72">
        <v>3789.2</v>
      </c>
      <c r="AE16" s="72">
        <v>4335.41</v>
      </c>
      <c r="AF16" s="72">
        <v>3392.333492823529</v>
      </c>
      <c r="AG16" s="72">
        <v>6037.2480620155038</v>
      </c>
      <c r="AH16" s="72">
        <f t="shared" si="0"/>
        <v>1706.7441860465117</v>
      </c>
      <c r="AI16" s="72">
        <v>3636729.2</v>
      </c>
      <c r="AJ16" s="72">
        <v>1533046.9</v>
      </c>
      <c r="AK16" s="72">
        <v>910761</v>
      </c>
      <c r="AL16" s="72">
        <v>966235</v>
      </c>
      <c r="AM16" s="72">
        <v>1105529.25</v>
      </c>
      <c r="AN16" s="72">
        <v>865045.0406699999</v>
      </c>
      <c r="AO16" s="72">
        <v>698413</v>
      </c>
      <c r="AP16" s="72">
        <v>440340</v>
      </c>
      <c r="AQ16" s="72">
        <v>1618700</v>
      </c>
      <c r="AR16" s="72">
        <v>1701473</v>
      </c>
      <c r="AS16" s="72">
        <v>1586496</v>
      </c>
      <c r="AT16" s="72">
        <v>1583090</v>
      </c>
      <c r="AU16" s="72">
        <v>1675942</v>
      </c>
      <c r="AV16" s="72">
        <v>1777944</v>
      </c>
      <c r="AW16" s="72">
        <v>1557610</v>
      </c>
      <c r="AX16" s="72">
        <v>1776746</v>
      </c>
      <c r="AY16" s="78"/>
    </row>
    <row r="17" spans="1:53" s="2" customFormat="1" ht="18" x14ac:dyDescent="0.35">
      <c r="A17" s="37" t="s">
        <v>11</v>
      </c>
      <c r="B17" s="39">
        <v>41820</v>
      </c>
      <c r="C17" s="40" t="s">
        <v>0</v>
      </c>
      <c r="D17" s="40" t="s">
        <v>8</v>
      </c>
      <c r="E17" s="40" t="s">
        <v>28</v>
      </c>
      <c r="F17" s="40">
        <v>35</v>
      </c>
      <c r="G17" s="40">
        <v>60</v>
      </c>
      <c r="H17" s="40">
        <v>7</v>
      </c>
      <c r="I17" s="40" t="s">
        <v>508</v>
      </c>
      <c r="J17" s="40" t="s">
        <v>508</v>
      </c>
      <c r="K17" s="40" t="s">
        <v>508</v>
      </c>
      <c r="L17" s="40" t="s">
        <v>484</v>
      </c>
      <c r="M17" s="40" t="s">
        <v>29</v>
      </c>
      <c r="N17" s="40" t="s">
        <v>30</v>
      </c>
      <c r="O17" s="41">
        <v>1246.9000000000001</v>
      </c>
      <c r="P17" s="41">
        <v>1206.83</v>
      </c>
      <c r="Q17" s="41">
        <v>0</v>
      </c>
      <c r="R17" s="41">
        <v>1206.83</v>
      </c>
      <c r="S17" s="72">
        <v>20</v>
      </c>
      <c r="T17" s="72">
        <v>118</v>
      </c>
      <c r="U17" s="72">
        <v>198</v>
      </c>
      <c r="V17" s="72">
        <v>162</v>
      </c>
      <c r="W17" s="72">
        <v>176</v>
      </c>
      <c r="X17" s="72">
        <v>218</v>
      </c>
      <c r="Y17" s="72">
        <v>222</v>
      </c>
      <c r="Z17" s="95">
        <v>226</v>
      </c>
      <c r="AA17" s="72">
        <v>16430.5</v>
      </c>
      <c r="AB17" s="72">
        <v>21562.860784313725</v>
      </c>
      <c r="AC17" s="72">
        <v>20840.770428015563</v>
      </c>
      <c r="AD17" s="72">
        <v>19602.900000000001</v>
      </c>
      <c r="AE17" s="72">
        <v>15942.11</v>
      </c>
      <c r="AF17" s="72">
        <v>11834.891682705882</v>
      </c>
      <c r="AG17" s="72">
        <v>1729.1860465116279</v>
      </c>
      <c r="AH17" s="72">
        <f t="shared" si="0"/>
        <v>7419.7286821705429</v>
      </c>
      <c r="AI17" s="72">
        <v>2152391.2000000002</v>
      </c>
      <c r="AJ17" s="72">
        <v>5498529.5</v>
      </c>
      <c r="AK17" s="72">
        <v>5356078</v>
      </c>
      <c r="AL17" s="72">
        <v>4998736</v>
      </c>
      <c r="AM17" s="72">
        <v>4065239.14</v>
      </c>
      <c r="AN17" s="72">
        <v>3017897.3790899999</v>
      </c>
      <c r="AO17" s="72">
        <v>3464748</v>
      </c>
      <c r="AP17" s="72">
        <v>1914290</v>
      </c>
      <c r="AQ17" s="72">
        <v>56600</v>
      </c>
      <c r="AR17" s="72">
        <v>214429</v>
      </c>
      <c r="AS17" s="72">
        <v>351646</v>
      </c>
      <c r="AT17" s="72">
        <v>463290</v>
      </c>
      <c r="AU17" s="72">
        <v>590431</v>
      </c>
      <c r="AV17" s="72">
        <v>514900</v>
      </c>
      <c r="AW17" s="72">
        <v>446130</v>
      </c>
      <c r="AX17" s="72">
        <v>468203</v>
      </c>
      <c r="AY17" s="78"/>
    </row>
    <row r="18" spans="1:53" s="2" customFormat="1" ht="18" x14ac:dyDescent="0.35">
      <c r="A18" s="37" t="s">
        <v>11</v>
      </c>
      <c r="B18" s="39">
        <v>41821</v>
      </c>
      <c r="C18" s="40" t="s">
        <v>0</v>
      </c>
      <c r="D18" s="40" t="s">
        <v>22</v>
      </c>
      <c r="E18" s="40" t="s">
        <v>31</v>
      </c>
      <c r="F18" s="40">
        <v>10</v>
      </c>
      <c r="G18" s="40">
        <v>45</v>
      </c>
      <c r="H18" s="40">
        <v>6</v>
      </c>
      <c r="I18" s="40" t="s">
        <v>503</v>
      </c>
      <c r="J18" s="40" t="s">
        <v>504</v>
      </c>
      <c r="K18" s="40" t="s">
        <v>505</v>
      </c>
      <c r="L18" s="40" t="s">
        <v>484</v>
      </c>
      <c r="M18" s="40" t="s">
        <v>32</v>
      </c>
      <c r="N18" s="40" t="s">
        <v>33</v>
      </c>
      <c r="O18" s="41">
        <v>25.6</v>
      </c>
      <c r="P18" s="41">
        <v>12.2</v>
      </c>
      <c r="Q18" s="41">
        <v>0</v>
      </c>
      <c r="R18" s="41">
        <v>12.2</v>
      </c>
      <c r="S18" s="72">
        <v>15</v>
      </c>
      <c r="T18" s="72">
        <v>12</v>
      </c>
      <c r="U18" s="72">
        <v>13</v>
      </c>
      <c r="V18" s="72">
        <v>20</v>
      </c>
      <c r="W18" s="72">
        <v>23</v>
      </c>
      <c r="X18" s="72">
        <v>26</v>
      </c>
      <c r="Y18" s="72">
        <v>60</v>
      </c>
      <c r="Z18" s="95">
        <v>152</v>
      </c>
      <c r="AA18" s="72">
        <v>103.8</v>
      </c>
      <c r="AB18" s="72">
        <v>9.1039215686274506</v>
      </c>
      <c r="AC18" s="72">
        <v>30.408560311284045</v>
      </c>
      <c r="AD18" s="72">
        <v>16.3</v>
      </c>
      <c r="AE18" s="72">
        <v>17.86</v>
      </c>
      <c r="AF18" s="72">
        <v>111.63366517928287</v>
      </c>
      <c r="AG18" s="72">
        <v>790.25968992248067</v>
      </c>
      <c r="AH18" s="72">
        <f t="shared" si="0"/>
        <v>145.81395348837211</v>
      </c>
      <c r="AI18" s="72">
        <v>13488.8</v>
      </c>
      <c r="AJ18" s="72">
        <v>2321.5</v>
      </c>
      <c r="AK18" s="72">
        <v>7815</v>
      </c>
      <c r="AL18" s="72">
        <v>3611</v>
      </c>
      <c r="AM18" s="72">
        <v>4392.9799999999996</v>
      </c>
      <c r="AN18" s="72">
        <v>28020.04996</v>
      </c>
      <c r="AO18" s="72">
        <v>203887</v>
      </c>
      <c r="AP18" s="72">
        <v>37620</v>
      </c>
      <c r="AQ18" s="72">
        <v>30</v>
      </c>
      <c r="AR18" s="72">
        <v>407</v>
      </c>
      <c r="AS18" s="72">
        <v>2007.7190000000001</v>
      </c>
      <c r="AT18" s="72">
        <v>2701</v>
      </c>
      <c r="AU18" s="72">
        <v>4480.83</v>
      </c>
      <c r="AV18" s="72">
        <v>8195</v>
      </c>
      <c r="AW18" s="72">
        <v>7260</v>
      </c>
      <c r="AX18" s="72">
        <v>12680.565000000001</v>
      </c>
      <c r="AY18" s="78"/>
    </row>
    <row r="19" spans="1:53" s="2" customFormat="1" ht="18" x14ac:dyDescent="0.35">
      <c r="A19" s="37" t="s">
        <v>11</v>
      </c>
      <c r="B19" s="39">
        <v>41822</v>
      </c>
      <c r="C19" s="40" t="s">
        <v>0</v>
      </c>
      <c r="D19" s="40" t="s">
        <v>22</v>
      </c>
      <c r="E19" s="40" t="s">
        <v>34</v>
      </c>
      <c r="F19" s="40">
        <v>35</v>
      </c>
      <c r="G19" s="40">
        <v>60</v>
      </c>
      <c r="H19" s="40">
        <v>7</v>
      </c>
      <c r="I19" s="40" t="s">
        <v>508</v>
      </c>
      <c r="J19" s="40" t="s">
        <v>508</v>
      </c>
      <c r="K19" s="40" t="s">
        <v>508</v>
      </c>
      <c r="L19" s="40" t="s">
        <v>484</v>
      </c>
      <c r="M19" s="40" t="s">
        <v>35</v>
      </c>
      <c r="N19" s="40" t="s">
        <v>36</v>
      </c>
      <c r="O19" s="41">
        <v>25.76</v>
      </c>
      <c r="P19" s="41">
        <v>25.41</v>
      </c>
      <c r="Q19" s="41">
        <v>0</v>
      </c>
      <c r="R19" s="41">
        <v>25.41</v>
      </c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72">
        <v>1</v>
      </c>
      <c r="Y19" s="72">
        <v>1</v>
      </c>
      <c r="Z19" s="95">
        <v>1</v>
      </c>
      <c r="AA19" s="72">
        <v>25.1</v>
      </c>
      <c r="AB19" s="72">
        <v>10.729019607843137</v>
      </c>
      <c r="AC19" s="72">
        <v>0.36186770428015563</v>
      </c>
      <c r="AD19" s="72">
        <v>1</v>
      </c>
      <c r="AE19" s="72">
        <v>5.17</v>
      </c>
      <c r="AF19" s="72">
        <v>6.4598285714285719</v>
      </c>
      <c r="AG19" s="72">
        <v>0.42248062015503873</v>
      </c>
      <c r="AH19" s="72">
        <f t="shared" si="0"/>
        <v>0.4263565891472868</v>
      </c>
      <c r="AI19" s="72">
        <v>75.2</v>
      </c>
      <c r="AJ19" s="72">
        <v>2735.9</v>
      </c>
      <c r="AK19" s="72">
        <v>93</v>
      </c>
      <c r="AL19" s="72">
        <v>1</v>
      </c>
      <c r="AM19" s="72">
        <v>15.51</v>
      </c>
      <c r="AN19" s="72">
        <v>45.218800000000002</v>
      </c>
      <c r="AO19" s="72">
        <v>109</v>
      </c>
      <c r="AP19" s="72">
        <v>110</v>
      </c>
      <c r="AQ19" s="72">
        <v>2761.7</v>
      </c>
      <c r="AR19" s="72">
        <v>2673.6</v>
      </c>
      <c r="AS19" s="72">
        <v>2623.17</v>
      </c>
      <c r="AT19" s="72">
        <v>2527.8000000000002</v>
      </c>
      <c r="AU19" s="72">
        <v>2572.8000000000002</v>
      </c>
      <c r="AV19" s="72">
        <v>1812</v>
      </c>
      <c r="AW19" s="72">
        <v>1600</v>
      </c>
      <c r="AX19" s="72">
        <v>2156.1170000000002</v>
      </c>
      <c r="AY19" s="78"/>
    </row>
    <row r="20" spans="1:53" s="2" customFormat="1" ht="18" x14ac:dyDescent="0.35">
      <c r="A20" s="52" t="s">
        <v>11</v>
      </c>
      <c r="B20" s="53">
        <v>41829</v>
      </c>
      <c r="C20" s="54" t="s">
        <v>0</v>
      </c>
      <c r="D20" s="54" t="s">
        <v>8</v>
      </c>
      <c r="E20" s="54" t="s">
        <v>546</v>
      </c>
      <c r="F20" s="54">
        <v>35</v>
      </c>
      <c r="G20" s="54">
        <v>60</v>
      </c>
      <c r="H20" s="54">
        <v>7</v>
      </c>
      <c r="I20" s="54" t="s">
        <v>508</v>
      </c>
      <c r="J20" s="54" t="s">
        <v>508</v>
      </c>
      <c r="K20" s="54" t="s">
        <v>508</v>
      </c>
      <c r="L20" s="54" t="s">
        <v>484</v>
      </c>
      <c r="M20" s="54" t="s">
        <v>37</v>
      </c>
      <c r="N20" s="54" t="s">
        <v>38</v>
      </c>
      <c r="O20" s="55">
        <v>352.86</v>
      </c>
      <c r="P20" s="55">
        <v>360</v>
      </c>
      <c r="Q20" s="55">
        <v>0</v>
      </c>
      <c r="R20" s="55">
        <v>360</v>
      </c>
      <c r="S20" s="90">
        <v>5</v>
      </c>
      <c r="T20" s="90">
        <v>16</v>
      </c>
      <c r="U20" s="90">
        <v>20</v>
      </c>
      <c r="V20" s="90">
        <v>21</v>
      </c>
      <c r="W20" s="90">
        <v>200</v>
      </c>
      <c r="X20" s="90">
        <v>234</v>
      </c>
      <c r="Y20" s="90" t="s">
        <v>21</v>
      </c>
      <c r="Z20" s="96" t="s">
        <v>21</v>
      </c>
      <c r="AA20" s="90">
        <v>2524.6</v>
      </c>
      <c r="AB20" s="90">
        <v>1760.8058823529411</v>
      </c>
      <c r="AC20" s="90">
        <v>3393.4824902723735</v>
      </c>
      <c r="AD20" s="90">
        <v>5780.5</v>
      </c>
      <c r="AE20" s="90">
        <v>7979.57</v>
      </c>
      <c r="AF20" s="90">
        <v>7974.4584334117653</v>
      </c>
      <c r="AG20" s="90" t="s">
        <v>21</v>
      </c>
      <c r="AH20" s="90" t="s">
        <v>21</v>
      </c>
      <c r="AI20" s="90">
        <v>308005.5</v>
      </c>
      <c r="AJ20" s="90">
        <v>449005.5</v>
      </c>
      <c r="AK20" s="90">
        <v>872125</v>
      </c>
      <c r="AL20" s="90">
        <v>1474039</v>
      </c>
      <c r="AM20" s="90">
        <v>1045324.06</v>
      </c>
      <c r="AN20" s="90">
        <v>2033486.9005200001</v>
      </c>
      <c r="AO20" s="90" t="s">
        <v>21</v>
      </c>
      <c r="AP20" s="90" t="s">
        <v>21</v>
      </c>
      <c r="AQ20" s="90">
        <v>5877</v>
      </c>
      <c r="AR20" s="90">
        <v>35496</v>
      </c>
      <c r="AS20" s="90">
        <v>42412</v>
      </c>
      <c r="AT20" s="90">
        <v>69670</v>
      </c>
      <c r="AU20" s="90" t="s">
        <v>21</v>
      </c>
      <c r="AV20" s="90" t="s">
        <v>21</v>
      </c>
      <c r="AW20" s="90" t="s">
        <v>21</v>
      </c>
      <c r="AX20" s="90" t="s">
        <v>21</v>
      </c>
      <c r="AY20" s="78">
        <f>VLOOKUP(N20,[1]Sheet1!$A$2:$B$2257,2,)</f>
        <v>43290</v>
      </c>
    </row>
    <row r="21" spans="1:53" s="2" customFormat="1" ht="18" x14ac:dyDescent="0.35">
      <c r="A21" s="37" t="s">
        <v>11</v>
      </c>
      <c r="B21" s="39">
        <v>41834</v>
      </c>
      <c r="C21" s="40" t="s">
        <v>0</v>
      </c>
      <c r="D21" s="40" t="s">
        <v>8</v>
      </c>
      <c r="E21" s="40" t="s">
        <v>39</v>
      </c>
      <c r="F21" s="40">
        <v>40</v>
      </c>
      <c r="G21" s="40">
        <v>25</v>
      </c>
      <c r="H21" s="40">
        <v>4</v>
      </c>
      <c r="I21" s="40" t="s">
        <v>506</v>
      </c>
      <c r="J21" s="40" t="s">
        <v>506</v>
      </c>
      <c r="K21" s="40" t="s">
        <v>507</v>
      </c>
      <c r="L21" s="40" t="s">
        <v>484</v>
      </c>
      <c r="M21" s="40" t="s">
        <v>40</v>
      </c>
      <c r="N21" s="40" t="s">
        <v>41</v>
      </c>
      <c r="O21" s="41">
        <v>1778.85</v>
      </c>
      <c r="P21" s="41">
        <v>0</v>
      </c>
      <c r="Q21" s="41">
        <v>517.72</v>
      </c>
      <c r="R21" s="41">
        <v>517.72</v>
      </c>
      <c r="S21" s="72">
        <v>5866</v>
      </c>
      <c r="T21" s="72">
        <v>5462</v>
      </c>
      <c r="U21" s="72">
        <v>5594</v>
      </c>
      <c r="V21" s="72">
        <v>5649</v>
      </c>
      <c r="W21" s="72">
        <v>5802</v>
      </c>
      <c r="X21" s="72">
        <v>5988</v>
      </c>
      <c r="Y21" s="72">
        <v>5839</v>
      </c>
      <c r="Z21" s="95">
        <v>5851</v>
      </c>
      <c r="AA21" s="72">
        <v>8817.2000000000007</v>
      </c>
      <c r="AB21" s="72">
        <v>4059.6545098039219</v>
      </c>
      <c r="AC21" s="72">
        <v>2678.0466926070039</v>
      </c>
      <c r="AD21" s="72">
        <v>3155.3</v>
      </c>
      <c r="AE21" s="72">
        <v>5412.67</v>
      </c>
      <c r="AF21" s="72">
        <v>3370.6466592156862</v>
      </c>
      <c r="AG21" s="72">
        <v>41283.875968992244</v>
      </c>
      <c r="AH21" s="72">
        <f t="shared" si="0"/>
        <v>4168.6821705426355</v>
      </c>
      <c r="AI21" s="72">
        <v>1066880.6000000001</v>
      </c>
      <c r="AJ21" s="72">
        <v>1035211.9</v>
      </c>
      <c r="AK21" s="72">
        <v>688258</v>
      </c>
      <c r="AL21" s="72">
        <v>804606</v>
      </c>
      <c r="AM21" s="72">
        <v>1380231.14</v>
      </c>
      <c r="AN21" s="72">
        <v>859514.89809999999</v>
      </c>
      <c r="AO21" s="72">
        <v>725648</v>
      </c>
      <c r="AP21" s="72">
        <v>1075520</v>
      </c>
      <c r="AQ21" s="72">
        <v>9497800</v>
      </c>
      <c r="AR21" s="72">
        <v>9469600</v>
      </c>
      <c r="AS21" s="72">
        <v>9632000</v>
      </c>
      <c r="AT21" s="72">
        <v>9492110</v>
      </c>
      <c r="AU21" s="72">
        <v>9473530</v>
      </c>
      <c r="AV21" s="72">
        <v>10148000</v>
      </c>
      <c r="AW21" s="72">
        <v>10651240</v>
      </c>
      <c r="AX21" s="72">
        <v>10816006</v>
      </c>
      <c r="AY21" s="78"/>
    </row>
    <row r="22" spans="1:53" s="30" customFormat="1" ht="18" x14ac:dyDescent="0.35">
      <c r="A22" s="57" t="s">
        <v>11</v>
      </c>
      <c r="B22" s="58">
        <v>41848</v>
      </c>
      <c r="C22" s="59" t="s">
        <v>0</v>
      </c>
      <c r="D22" s="59" t="s">
        <v>22</v>
      </c>
      <c r="E22" s="59" t="s">
        <v>518</v>
      </c>
      <c r="F22" s="59">
        <v>40</v>
      </c>
      <c r="G22" s="59">
        <v>25</v>
      </c>
      <c r="H22" s="59">
        <v>4</v>
      </c>
      <c r="I22" s="59" t="s">
        <v>506</v>
      </c>
      <c r="J22" s="59" t="s">
        <v>506</v>
      </c>
      <c r="K22" s="59" t="s">
        <v>507</v>
      </c>
      <c r="L22" s="59" t="s">
        <v>484</v>
      </c>
      <c r="M22" s="59" t="s">
        <v>42</v>
      </c>
      <c r="N22" s="59" t="s">
        <v>43</v>
      </c>
      <c r="O22" s="60">
        <v>15.33</v>
      </c>
      <c r="P22" s="60">
        <v>3.42</v>
      </c>
      <c r="Q22" s="60">
        <v>0</v>
      </c>
      <c r="R22" s="60">
        <v>3.42</v>
      </c>
      <c r="S22" s="90">
        <v>45</v>
      </c>
      <c r="T22" s="90">
        <v>47</v>
      </c>
      <c r="U22" s="90">
        <v>42</v>
      </c>
      <c r="V22" s="90">
        <v>27</v>
      </c>
      <c r="W22" s="90" t="s">
        <v>21</v>
      </c>
      <c r="X22" s="90" t="s">
        <v>21</v>
      </c>
      <c r="Y22" s="90" t="s">
        <v>21</v>
      </c>
      <c r="Z22" s="96" t="s">
        <v>21</v>
      </c>
      <c r="AA22" s="90">
        <v>26.2</v>
      </c>
      <c r="AB22" s="90">
        <v>10.947058823529412</v>
      </c>
      <c r="AC22" s="90">
        <v>12.428015564202335</v>
      </c>
      <c r="AD22" s="90">
        <v>33.299999999999997</v>
      </c>
      <c r="AE22" s="90">
        <v>6.92</v>
      </c>
      <c r="AF22" s="90" t="s">
        <v>21</v>
      </c>
      <c r="AG22" s="90" t="s">
        <v>21</v>
      </c>
      <c r="AH22" s="90" t="s">
        <v>21</v>
      </c>
      <c r="AI22" s="90">
        <v>2566.5</v>
      </c>
      <c r="AJ22" s="90">
        <v>2791.5</v>
      </c>
      <c r="AK22" s="90">
        <v>3194</v>
      </c>
      <c r="AL22" s="90">
        <v>1266</v>
      </c>
      <c r="AM22" s="90">
        <v>124.57</v>
      </c>
      <c r="AN22" s="90" t="s">
        <v>21</v>
      </c>
      <c r="AO22" s="90" t="s">
        <v>21</v>
      </c>
      <c r="AP22" s="90" t="s">
        <v>21</v>
      </c>
      <c r="AQ22" s="90">
        <v>3850</v>
      </c>
      <c r="AR22" s="90">
        <v>3410</v>
      </c>
      <c r="AS22" s="90">
        <v>3360</v>
      </c>
      <c r="AT22" s="90">
        <v>4379</v>
      </c>
      <c r="AU22" s="90">
        <v>3550.71</v>
      </c>
      <c r="AV22" s="90" t="s">
        <v>21</v>
      </c>
      <c r="AW22" s="90" t="s">
        <v>21</v>
      </c>
      <c r="AX22" s="90" t="s">
        <v>21</v>
      </c>
      <c r="AY22" s="78">
        <f>VLOOKUP(N22,[1]Sheet1!$A$2:$B$2257,2,)</f>
        <v>43672</v>
      </c>
      <c r="AZ22" s="2"/>
      <c r="BA22" s="2"/>
    </row>
    <row r="23" spans="1:53" s="2" customFormat="1" ht="18" x14ac:dyDescent="0.35">
      <c r="A23" s="52" t="s">
        <v>11</v>
      </c>
      <c r="B23" s="53">
        <v>41948</v>
      </c>
      <c r="C23" s="54" t="s">
        <v>0</v>
      </c>
      <c r="D23" s="54" t="s">
        <v>22</v>
      </c>
      <c r="E23" s="54" t="s">
        <v>598</v>
      </c>
      <c r="F23" s="54">
        <v>50</v>
      </c>
      <c r="G23" s="54">
        <v>20</v>
      </c>
      <c r="H23" s="54">
        <v>2</v>
      </c>
      <c r="I23" s="54" t="s">
        <v>509</v>
      </c>
      <c r="J23" s="54" t="s">
        <v>509</v>
      </c>
      <c r="K23" s="54" t="s">
        <v>510</v>
      </c>
      <c r="L23" s="54" t="s">
        <v>484</v>
      </c>
      <c r="M23" s="54" t="s">
        <v>44</v>
      </c>
      <c r="N23" s="54" t="s">
        <v>45</v>
      </c>
      <c r="O23" s="55">
        <v>40.21</v>
      </c>
      <c r="P23" s="55">
        <v>5.85</v>
      </c>
      <c r="Q23" s="55">
        <v>0</v>
      </c>
      <c r="R23" s="55">
        <v>5.85</v>
      </c>
      <c r="S23" s="90">
        <v>417</v>
      </c>
      <c r="T23" s="90">
        <v>549</v>
      </c>
      <c r="U23" s="90">
        <v>645</v>
      </c>
      <c r="V23" s="90">
        <v>426</v>
      </c>
      <c r="W23" s="90" t="s">
        <v>21</v>
      </c>
      <c r="X23" s="90" t="s">
        <v>21</v>
      </c>
      <c r="Y23" s="90" t="s">
        <v>21</v>
      </c>
      <c r="Z23" s="96" t="s">
        <v>21</v>
      </c>
      <c r="AA23" s="90">
        <v>29.7</v>
      </c>
      <c r="AB23" s="90">
        <v>16.767058823529414</v>
      </c>
      <c r="AC23" s="90">
        <v>29.634241245136188</v>
      </c>
      <c r="AD23" s="90">
        <v>34.4</v>
      </c>
      <c r="AE23" s="90">
        <v>97.8</v>
      </c>
      <c r="AF23" s="90" t="s">
        <v>21</v>
      </c>
      <c r="AG23" s="90" t="s">
        <v>21</v>
      </c>
      <c r="AH23" s="90" t="s">
        <v>21</v>
      </c>
      <c r="AI23" s="90">
        <v>803.1</v>
      </c>
      <c r="AJ23" s="90">
        <v>4079</v>
      </c>
      <c r="AK23" s="90">
        <v>7616</v>
      </c>
      <c r="AL23" s="90">
        <v>3028</v>
      </c>
      <c r="AM23" s="90">
        <v>293.41000000000003</v>
      </c>
      <c r="AN23" s="90" t="s">
        <v>21</v>
      </c>
      <c r="AO23" s="90" t="s">
        <v>21</v>
      </c>
      <c r="AP23" s="90" t="s">
        <v>21</v>
      </c>
      <c r="AQ23" s="90">
        <v>29270</v>
      </c>
      <c r="AR23" s="90">
        <v>42030</v>
      </c>
      <c r="AS23" s="90">
        <v>47930</v>
      </c>
      <c r="AT23" s="90">
        <v>41513.4</v>
      </c>
      <c r="AU23" s="90" t="s">
        <v>21</v>
      </c>
      <c r="AV23" s="90" t="s">
        <v>21</v>
      </c>
      <c r="AW23" s="90" t="s">
        <v>21</v>
      </c>
      <c r="AX23" s="90" t="s">
        <v>21</v>
      </c>
      <c r="AY23" s="78">
        <v>43371</v>
      </c>
    </row>
    <row r="24" spans="1:53" s="2" customFormat="1" ht="18" x14ac:dyDescent="0.35">
      <c r="A24" s="37" t="s">
        <v>11</v>
      </c>
      <c r="B24" s="39">
        <v>41964</v>
      </c>
      <c r="C24" s="40" t="s">
        <v>0</v>
      </c>
      <c r="D24" s="40" t="s">
        <v>8</v>
      </c>
      <c r="E24" s="40" t="s">
        <v>46</v>
      </c>
      <c r="F24" s="40">
        <v>65</v>
      </c>
      <c r="G24" s="40">
        <v>55</v>
      </c>
      <c r="H24" s="40">
        <v>1</v>
      </c>
      <c r="I24" s="40" t="s">
        <v>511</v>
      </c>
      <c r="J24" s="40" t="s">
        <v>511</v>
      </c>
      <c r="K24" s="40" t="s">
        <v>512</v>
      </c>
      <c r="L24" s="40" t="s">
        <v>484</v>
      </c>
      <c r="M24" s="40" t="s">
        <v>47</v>
      </c>
      <c r="N24" s="40" t="s">
        <v>48</v>
      </c>
      <c r="O24" s="41">
        <v>15447.28</v>
      </c>
      <c r="P24" s="41">
        <v>0</v>
      </c>
      <c r="Q24" s="41">
        <v>3132.95</v>
      </c>
      <c r="R24" s="41">
        <v>3132.95</v>
      </c>
      <c r="S24" s="72" t="s">
        <v>21</v>
      </c>
      <c r="T24" s="72">
        <v>10000</v>
      </c>
      <c r="U24" s="72">
        <v>9694</v>
      </c>
      <c r="V24" s="72">
        <v>9706</v>
      </c>
      <c r="W24" s="72">
        <v>9763</v>
      </c>
      <c r="X24" s="72">
        <v>9952</v>
      </c>
      <c r="Y24" s="72">
        <v>9721</v>
      </c>
      <c r="Z24" s="96" t="s">
        <v>21</v>
      </c>
      <c r="AA24" s="72">
        <v>41754.300000000003</v>
      </c>
      <c r="AB24" s="72">
        <v>64709.258039215689</v>
      </c>
      <c r="AC24" s="72">
        <v>41997.350194552528</v>
      </c>
      <c r="AD24" s="72">
        <v>42612</v>
      </c>
      <c r="AE24" s="72">
        <v>40606.82</v>
      </c>
      <c r="AF24" s="72">
        <v>36390.833267725495</v>
      </c>
      <c r="AG24" s="72">
        <v>64511.627906976741</v>
      </c>
      <c r="AH24" s="72">
        <f t="shared" si="0"/>
        <v>32951.511627906977</v>
      </c>
      <c r="AI24" s="72">
        <v>10647349.6</v>
      </c>
      <c r="AJ24" s="72">
        <v>16500860.800000001</v>
      </c>
      <c r="AK24" s="72">
        <v>10793319</v>
      </c>
      <c r="AL24" s="72">
        <v>10866050</v>
      </c>
      <c r="AM24" s="72">
        <v>10354738.67</v>
      </c>
      <c r="AN24" s="72">
        <v>9279662.4832700007</v>
      </c>
      <c r="AO24" s="72">
        <v>9695993</v>
      </c>
      <c r="AP24" s="72">
        <v>8501490</v>
      </c>
      <c r="AQ24" s="72">
        <v>20473000</v>
      </c>
      <c r="AR24" s="72">
        <v>19281000</v>
      </c>
      <c r="AS24" s="72">
        <v>18313000</v>
      </c>
      <c r="AT24" s="72">
        <v>19556000</v>
      </c>
      <c r="AU24" s="72">
        <v>19555000</v>
      </c>
      <c r="AV24" s="72">
        <v>19258000</v>
      </c>
      <c r="AW24" s="72">
        <v>16644000</v>
      </c>
      <c r="AX24" s="72">
        <v>20527000</v>
      </c>
      <c r="AY24" s="78"/>
    </row>
    <row r="25" spans="1:53" s="2" customFormat="1" ht="18" x14ac:dyDescent="0.35">
      <c r="A25" s="52" t="s">
        <v>11</v>
      </c>
      <c r="B25" s="53">
        <v>41977</v>
      </c>
      <c r="C25" s="54" t="s">
        <v>0</v>
      </c>
      <c r="D25" s="54" t="s">
        <v>22</v>
      </c>
      <c r="E25" s="54" t="s">
        <v>563</v>
      </c>
      <c r="F25" s="54">
        <v>40</v>
      </c>
      <c r="G25" s="54">
        <v>25</v>
      </c>
      <c r="H25" s="54">
        <v>4</v>
      </c>
      <c r="I25" s="54" t="s">
        <v>506</v>
      </c>
      <c r="J25" s="54" t="s">
        <v>506</v>
      </c>
      <c r="K25" s="54" t="s">
        <v>507</v>
      </c>
      <c r="L25" s="54" t="s">
        <v>484</v>
      </c>
      <c r="M25" s="54" t="s">
        <v>49</v>
      </c>
      <c r="N25" s="54" t="s">
        <v>50</v>
      </c>
      <c r="O25" s="55">
        <v>25.18</v>
      </c>
      <c r="P25" s="55">
        <v>6.4</v>
      </c>
      <c r="Q25" s="55">
        <v>0</v>
      </c>
      <c r="R25" s="55">
        <v>6.4</v>
      </c>
      <c r="S25" s="90">
        <v>157</v>
      </c>
      <c r="T25" s="90">
        <v>218</v>
      </c>
      <c r="U25" s="90">
        <v>193</v>
      </c>
      <c r="V25" s="90">
        <v>167</v>
      </c>
      <c r="W25" s="90">
        <v>160</v>
      </c>
      <c r="X25" s="90" t="s">
        <v>21</v>
      </c>
      <c r="Y25" s="90" t="s">
        <v>21</v>
      </c>
      <c r="Z25" s="96" t="s">
        <v>21</v>
      </c>
      <c r="AA25" s="90">
        <v>84.7</v>
      </c>
      <c r="AB25" s="90">
        <v>19.16901960784314</v>
      </c>
      <c r="AC25" s="90">
        <v>22.918287937743191</v>
      </c>
      <c r="AD25" s="90">
        <v>15.3</v>
      </c>
      <c r="AE25" s="90">
        <v>7.01</v>
      </c>
      <c r="AF25" s="90" t="s">
        <v>21</v>
      </c>
      <c r="AG25" s="90" t="s">
        <v>21</v>
      </c>
      <c r="AH25" s="90" t="s">
        <v>21</v>
      </c>
      <c r="AI25" s="90">
        <v>1524.5</v>
      </c>
      <c r="AJ25" s="90">
        <v>4888.1000000000004</v>
      </c>
      <c r="AK25" s="90">
        <v>5890</v>
      </c>
      <c r="AL25" s="90">
        <v>1454</v>
      </c>
      <c r="AM25" s="90">
        <v>336.58</v>
      </c>
      <c r="AN25" s="90" t="s">
        <v>21</v>
      </c>
      <c r="AO25" s="90" t="s">
        <v>21</v>
      </c>
      <c r="AP25" s="90" t="s">
        <v>21</v>
      </c>
      <c r="AQ25" s="90">
        <v>12120</v>
      </c>
      <c r="AR25" s="90">
        <v>14190</v>
      </c>
      <c r="AS25" s="90">
        <v>14490</v>
      </c>
      <c r="AT25" s="90">
        <v>15282.3</v>
      </c>
      <c r="AU25" s="90" t="s">
        <v>21</v>
      </c>
      <c r="AV25" s="90" t="s">
        <v>21</v>
      </c>
      <c r="AW25" s="90" t="s">
        <v>21</v>
      </c>
      <c r="AX25" s="90" t="s">
        <v>21</v>
      </c>
      <c r="AY25" s="78"/>
    </row>
    <row r="26" spans="1:53" s="2" customFormat="1" ht="18" x14ac:dyDescent="0.35">
      <c r="A26" s="37" t="s">
        <v>550</v>
      </c>
      <c r="B26" s="39">
        <v>41765</v>
      </c>
      <c r="C26" s="40" t="s">
        <v>0</v>
      </c>
      <c r="D26" s="40" t="s">
        <v>8</v>
      </c>
      <c r="E26" s="40" t="s">
        <v>51</v>
      </c>
      <c r="F26" s="43"/>
      <c r="G26" s="43"/>
      <c r="H26" s="43"/>
      <c r="I26" s="43"/>
      <c r="J26" s="40"/>
      <c r="K26" s="40"/>
      <c r="L26" s="40" t="s">
        <v>484</v>
      </c>
      <c r="M26" s="40" t="s">
        <v>52</v>
      </c>
      <c r="N26" s="40" t="s">
        <v>53</v>
      </c>
      <c r="O26" s="41">
        <v>26</v>
      </c>
      <c r="P26" s="41">
        <v>7</v>
      </c>
      <c r="Q26" s="41">
        <v>0</v>
      </c>
      <c r="R26" s="41">
        <v>7</v>
      </c>
      <c r="S26" s="42">
        <v>9</v>
      </c>
      <c r="T26" s="42">
        <v>13</v>
      </c>
      <c r="U26" s="42" t="s">
        <v>21</v>
      </c>
      <c r="V26" s="42" t="s">
        <v>21</v>
      </c>
      <c r="W26" s="42" t="s">
        <v>21</v>
      </c>
      <c r="X26" s="42" t="s">
        <v>21</v>
      </c>
      <c r="Y26" s="42" t="s">
        <v>21</v>
      </c>
      <c r="Z26" s="97" t="s">
        <v>21</v>
      </c>
      <c r="AA26" s="42">
        <v>68</v>
      </c>
      <c r="AB26" s="42">
        <v>31</v>
      </c>
      <c r="AC26" s="42" t="s">
        <v>21</v>
      </c>
      <c r="AD26" s="42" t="s">
        <v>21</v>
      </c>
      <c r="AE26" s="42" t="s">
        <v>21</v>
      </c>
      <c r="AF26" s="42" t="s">
        <v>21</v>
      </c>
      <c r="AG26" s="42" t="s">
        <v>21</v>
      </c>
      <c r="AH26" s="42" t="s">
        <v>21</v>
      </c>
      <c r="AI26" s="42">
        <v>11314</v>
      </c>
      <c r="AJ26" s="42">
        <v>7926</v>
      </c>
      <c r="AK26" s="42" t="s">
        <v>21</v>
      </c>
      <c r="AL26" s="42" t="s">
        <v>21</v>
      </c>
      <c r="AM26" s="42" t="s">
        <v>21</v>
      </c>
      <c r="AN26" s="42" t="s">
        <v>21</v>
      </c>
      <c r="AO26" s="42" t="s">
        <v>21</v>
      </c>
      <c r="AP26" s="42" t="s">
        <v>21</v>
      </c>
      <c r="AQ26" s="42" t="s">
        <v>21</v>
      </c>
      <c r="AR26" s="42" t="s">
        <v>21</v>
      </c>
      <c r="AS26" s="42" t="s">
        <v>21</v>
      </c>
      <c r="AT26" s="42" t="s">
        <v>21</v>
      </c>
      <c r="AU26" s="42" t="s">
        <v>21</v>
      </c>
      <c r="AV26" s="42" t="s">
        <v>21</v>
      </c>
      <c r="AW26" s="42" t="s">
        <v>21</v>
      </c>
      <c r="AX26" s="42" t="s">
        <v>21</v>
      </c>
      <c r="AY26" s="78" t="s">
        <v>570</v>
      </c>
    </row>
    <row r="27" spans="1:53" s="2" customFormat="1" ht="18" x14ac:dyDescent="0.35">
      <c r="A27" s="37" t="s">
        <v>550</v>
      </c>
      <c r="B27" s="39">
        <v>41956</v>
      </c>
      <c r="C27" s="40" t="s">
        <v>0</v>
      </c>
      <c r="D27" s="40" t="s">
        <v>8</v>
      </c>
      <c r="E27" s="40" t="s">
        <v>54</v>
      </c>
      <c r="F27" s="43"/>
      <c r="G27" s="43"/>
      <c r="H27" s="43"/>
      <c r="I27" s="43"/>
      <c r="J27" s="40"/>
      <c r="K27" s="40"/>
      <c r="L27" s="40" t="s">
        <v>484</v>
      </c>
      <c r="M27" s="40" t="s">
        <v>55</v>
      </c>
      <c r="N27" s="40" t="s">
        <v>56</v>
      </c>
      <c r="O27" s="41">
        <v>597</v>
      </c>
      <c r="P27" s="41">
        <v>0</v>
      </c>
      <c r="Q27" s="41">
        <v>118</v>
      </c>
      <c r="R27" s="41">
        <v>118</v>
      </c>
      <c r="S27" s="42">
        <v>1617</v>
      </c>
      <c r="T27" s="42">
        <v>1590</v>
      </c>
      <c r="U27" s="42">
        <v>1492</v>
      </c>
      <c r="V27" s="42" t="s">
        <v>21</v>
      </c>
      <c r="W27" s="42" t="s">
        <v>21</v>
      </c>
      <c r="X27" s="42" t="s">
        <v>21</v>
      </c>
      <c r="Y27" s="42" t="s">
        <v>21</v>
      </c>
      <c r="Z27" s="97" t="s">
        <v>21</v>
      </c>
      <c r="AA27" s="42">
        <v>2937</v>
      </c>
      <c r="AB27" s="42">
        <v>526</v>
      </c>
      <c r="AC27" s="42" t="s">
        <v>21</v>
      </c>
      <c r="AD27" s="42" t="s">
        <v>21</v>
      </c>
      <c r="AE27" s="42" t="s">
        <v>21</v>
      </c>
      <c r="AF27" s="42" t="s">
        <v>21</v>
      </c>
      <c r="AG27" s="42" t="s">
        <v>21</v>
      </c>
      <c r="AH27" s="42" t="s">
        <v>21</v>
      </c>
      <c r="AI27" s="42">
        <v>102803</v>
      </c>
      <c r="AJ27" s="42">
        <v>133235</v>
      </c>
      <c r="AK27" s="42" t="s">
        <v>21</v>
      </c>
      <c r="AL27" s="42" t="s">
        <v>21</v>
      </c>
      <c r="AM27" s="42" t="s">
        <v>21</v>
      </c>
      <c r="AN27" s="42" t="s">
        <v>21</v>
      </c>
      <c r="AO27" s="42" t="s">
        <v>21</v>
      </c>
      <c r="AP27" s="42" t="s">
        <v>21</v>
      </c>
      <c r="AQ27" s="42">
        <v>162887.43875432524</v>
      </c>
      <c r="AR27" s="42">
        <v>179914.99966666664</v>
      </c>
      <c r="AS27" s="42">
        <v>164097</v>
      </c>
      <c r="AT27" s="42" t="s">
        <v>21</v>
      </c>
      <c r="AU27" s="42" t="s">
        <v>21</v>
      </c>
      <c r="AV27" s="42" t="s">
        <v>21</v>
      </c>
      <c r="AW27" s="42" t="s">
        <v>21</v>
      </c>
      <c r="AX27" s="42" t="s">
        <v>21</v>
      </c>
      <c r="AY27" s="78" t="s">
        <v>570</v>
      </c>
    </row>
    <row r="28" spans="1:53" s="2" customFormat="1" ht="18" x14ac:dyDescent="0.35">
      <c r="A28" s="37" t="s">
        <v>550</v>
      </c>
      <c r="B28" s="39">
        <v>41963</v>
      </c>
      <c r="C28" s="40" t="s">
        <v>0</v>
      </c>
      <c r="D28" s="40" t="s">
        <v>8</v>
      </c>
      <c r="E28" s="40" t="s">
        <v>548</v>
      </c>
      <c r="F28" s="43"/>
      <c r="G28" s="43"/>
      <c r="H28" s="43"/>
      <c r="I28" s="43"/>
      <c r="J28" s="40"/>
      <c r="K28" s="40"/>
      <c r="L28" s="40" t="s">
        <v>484</v>
      </c>
      <c r="M28" s="40" t="s">
        <v>57</v>
      </c>
      <c r="N28" s="40" t="s">
        <v>58</v>
      </c>
      <c r="O28" s="41">
        <v>95</v>
      </c>
      <c r="P28" s="41">
        <v>22</v>
      </c>
      <c r="Q28" s="41">
        <v>4</v>
      </c>
      <c r="R28" s="41">
        <v>26</v>
      </c>
      <c r="S28" s="42">
        <v>199</v>
      </c>
      <c r="T28" s="42">
        <v>230</v>
      </c>
      <c r="U28" s="42">
        <v>238</v>
      </c>
      <c r="V28" s="42">
        <v>252</v>
      </c>
      <c r="W28" s="42" t="s">
        <v>21</v>
      </c>
      <c r="X28" s="42" t="s">
        <v>21</v>
      </c>
      <c r="Y28" s="42" t="s">
        <v>21</v>
      </c>
      <c r="Z28" s="97" t="s">
        <v>21</v>
      </c>
      <c r="AA28" s="42">
        <v>1022</v>
      </c>
      <c r="AB28" s="42">
        <v>348</v>
      </c>
      <c r="AC28" s="42" t="s">
        <v>21</v>
      </c>
      <c r="AD28" s="42" t="s">
        <v>21</v>
      </c>
      <c r="AE28" s="42" t="s">
        <v>21</v>
      </c>
      <c r="AF28" s="42" t="s">
        <v>21</v>
      </c>
      <c r="AG28" s="42" t="s">
        <v>21</v>
      </c>
      <c r="AH28" s="42" t="s">
        <v>21</v>
      </c>
      <c r="AI28" s="42">
        <v>30669</v>
      </c>
      <c r="AJ28" s="42">
        <v>88272</v>
      </c>
      <c r="AK28" s="42" t="s">
        <v>21</v>
      </c>
      <c r="AL28" s="42" t="s">
        <v>21</v>
      </c>
      <c r="AM28" s="42" t="s">
        <v>21</v>
      </c>
      <c r="AN28" s="42" t="s">
        <v>21</v>
      </c>
      <c r="AO28" s="42" t="s">
        <v>21</v>
      </c>
      <c r="AP28" s="42" t="s">
        <v>21</v>
      </c>
      <c r="AQ28" s="42">
        <v>318884.90138408303</v>
      </c>
      <c r="AR28" s="42">
        <v>343493.11800000002</v>
      </c>
      <c r="AS28" s="42">
        <v>310070</v>
      </c>
      <c r="AT28" s="42">
        <v>397992</v>
      </c>
      <c r="AU28" s="42" t="s">
        <v>21</v>
      </c>
      <c r="AV28" s="42" t="s">
        <v>21</v>
      </c>
      <c r="AW28" s="42" t="s">
        <v>21</v>
      </c>
      <c r="AX28" s="42" t="s">
        <v>21</v>
      </c>
      <c r="AY28" s="78" t="s">
        <v>570</v>
      </c>
    </row>
    <row r="29" spans="1:53" s="2" customFormat="1" ht="18" x14ac:dyDescent="0.35">
      <c r="A29" s="37" t="s">
        <v>550</v>
      </c>
      <c r="B29" s="39">
        <v>41964</v>
      </c>
      <c r="C29" s="40" t="s">
        <v>0</v>
      </c>
      <c r="D29" s="40" t="s">
        <v>8</v>
      </c>
      <c r="E29" s="40" t="s">
        <v>549</v>
      </c>
      <c r="F29" s="43"/>
      <c r="G29" s="43"/>
      <c r="H29" s="43"/>
      <c r="I29" s="43"/>
      <c r="J29" s="40"/>
      <c r="K29" s="40"/>
      <c r="L29" s="40" t="s">
        <v>484</v>
      </c>
      <c r="M29" s="40" t="s">
        <v>59</v>
      </c>
      <c r="N29" s="40" t="s">
        <v>60</v>
      </c>
      <c r="O29" s="41">
        <v>200</v>
      </c>
      <c r="P29" s="41">
        <v>0</v>
      </c>
      <c r="Q29" s="41">
        <v>61</v>
      </c>
      <c r="R29" s="41">
        <v>61</v>
      </c>
      <c r="S29" s="42">
        <v>479</v>
      </c>
      <c r="T29" s="42">
        <v>492</v>
      </c>
      <c r="U29" s="42" t="s">
        <v>21</v>
      </c>
      <c r="V29" s="42" t="s">
        <v>21</v>
      </c>
      <c r="W29" s="42" t="s">
        <v>21</v>
      </c>
      <c r="X29" s="42" t="s">
        <v>21</v>
      </c>
      <c r="Y29" s="42" t="s">
        <v>21</v>
      </c>
      <c r="Z29" s="97" t="s">
        <v>21</v>
      </c>
      <c r="AA29" s="42">
        <v>2339</v>
      </c>
      <c r="AB29" s="42">
        <v>241</v>
      </c>
      <c r="AC29" s="42" t="s">
        <v>21</v>
      </c>
      <c r="AD29" s="42" t="s">
        <v>21</v>
      </c>
      <c r="AE29" s="42" t="s">
        <v>21</v>
      </c>
      <c r="AF29" s="42" t="s">
        <v>21</v>
      </c>
      <c r="AG29" s="42" t="s">
        <v>21</v>
      </c>
      <c r="AH29" s="42" t="s">
        <v>21</v>
      </c>
      <c r="AI29" s="42">
        <v>67845</v>
      </c>
      <c r="AJ29" s="42">
        <v>61030</v>
      </c>
      <c r="AK29" s="42" t="s">
        <v>21</v>
      </c>
      <c r="AL29" s="42" t="s">
        <v>21</v>
      </c>
      <c r="AM29" s="42" t="s">
        <v>21</v>
      </c>
      <c r="AN29" s="42" t="s">
        <v>21</v>
      </c>
      <c r="AO29" s="42" t="s">
        <v>21</v>
      </c>
      <c r="AP29" s="42" t="s">
        <v>21</v>
      </c>
      <c r="AQ29" s="42">
        <v>61300.538754325258</v>
      </c>
      <c r="AR29" s="42">
        <v>48161.334000000003</v>
      </c>
      <c r="AS29" s="42">
        <v>61326.3</v>
      </c>
      <c r="AT29" s="42" t="s">
        <v>21</v>
      </c>
      <c r="AU29" s="42" t="s">
        <v>21</v>
      </c>
      <c r="AV29" s="42" t="s">
        <v>21</v>
      </c>
      <c r="AW29" s="42" t="s">
        <v>21</v>
      </c>
      <c r="AX29" s="42" t="s">
        <v>21</v>
      </c>
      <c r="AY29" s="78" t="s">
        <v>570</v>
      </c>
    </row>
    <row r="30" spans="1:53" s="2" customFormat="1" ht="18" x14ac:dyDescent="0.35">
      <c r="A30" s="44" t="s">
        <v>477</v>
      </c>
      <c r="B30" s="45">
        <v>41824</v>
      </c>
      <c r="C30" s="43" t="s">
        <v>0</v>
      </c>
      <c r="D30" s="43" t="s">
        <v>8</v>
      </c>
      <c r="E30" s="43" t="s">
        <v>61</v>
      </c>
      <c r="F30" s="43"/>
      <c r="G30" s="43"/>
      <c r="H30" s="43"/>
      <c r="I30" s="43"/>
      <c r="J30" s="43"/>
      <c r="K30" s="43"/>
      <c r="L30" s="43" t="s">
        <v>547</v>
      </c>
      <c r="M30" s="43" t="s">
        <v>62</v>
      </c>
      <c r="N30" s="43" t="s">
        <v>63</v>
      </c>
      <c r="O30" s="46">
        <v>886.58</v>
      </c>
      <c r="P30" s="46">
        <v>354.6</v>
      </c>
      <c r="Q30" s="46">
        <v>0</v>
      </c>
      <c r="R30" s="46">
        <v>354.6</v>
      </c>
      <c r="S30" s="42">
        <v>11740</v>
      </c>
      <c r="T30" s="42">
        <v>10539</v>
      </c>
      <c r="U30" s="42">
        <v>9685</v>
      </c>
      <c r="V30" s="42">
        <v>8792</v>
      </c>
      <c r="W30" s="42">
        <v>7995</v>
      </c>
      <c r="X30" s="42">
        <v>8292</v>
      </c>
      <c r="Y30" s="42">
        <v>8126</v>
      </c>
      <c r="Z30" s="97">
        <v>8020</v>
      </c>
      <c r="AA30" s="42">
        <v>1011.38617636127</v>
      </c>
      <c r="AB30" s="42">
        <v>529.25415628295605</v>
      </c>
      <c r="AC30" s="42">
        <v>363.36203999999998</v>
      </c>
      <c r="AD30" s="42">
        <v>568.33150000000001</v>
      </c>
      <c r="AE30" s="42">
        <v>403.16796580803219</v>
      </c>
      <c r="AF30" s="42" t="s">
        <v>21</v>
      </c>
      <c r="AG30" s="42" t="s">
        <v>21</v>
      </c>
      <c r="AH30" s="42" t="s">
        <v>21</v>
      </c>
      <c r="AI30" s="42">
        <v>122497.16762138325</v>
      </c>
      <c r="AJ30" s="42">
        <v>132711.0328278965</v>
      </c>
      <c r="AK30" s="42">
        <v>107191.8</v>
      </c>
      <c r="AL30" s="42">
        <v>140946.21239999999</v>
      </c>
      <c r="AM30" s="42">
        <v>100388.82348620001</v>
      </c>
      <c r="AN30" s="42" t="s">
        <v>21</v>
      </c>
      <c r="AO30" s="42" t="s">
        <v>21</v>
      </c>
      <c r="AP30" s="42" t="s">
        <v>21</v>
      </c>
      <c r="AQ30" s="42">
        <v>1134860.28</v>
      </c>
      <c r="AR30" s="42">
        <v>1238020.247</v>
      </c>
      <c r="AS30" s="42">
        <v>1228734.301</v>
      </c>
      <c r="AT30" s="42">
        <v>1226549.331</v>
      </c>
      <c r="AU30" s="42">
        <v>1206188.8899999999</v>
      </c>
      <c r="AV30" s="42">
        <f>6279800*0.2107</f>
        <v>1323153.8600000001</v>
      </c>
      <c r="AW30" s="42">
        <f>1333942</f>
        <v>1333942</v>
      </c>
      <c r="AX30" s="42">
        <v>6501100</v>
      </c>
      <c r="AY30" s="78"/>
    </row>
    <row r="31" spans="1:53" s="2" customFormat="1" ht="18" x14ac:dyDescent="0.35">
      <c r="A31" s="61" t="s">
        <v>478</v>
      </c>
      <c r="B31" s="62">
        <v>41953</v>
      </c>
      <c r="C31" s="63" t="s">
        <v>0</v>
      </c>
      <c r="D31" s="63" t="s">
        <v>8</v>
      </c>
      <c r="E31" s="63" t="s">
        <v>561</v>
      </c>
      <c r="F31" s="63">
        <v>40</v>
      </c>
      <c r="G31" s="63"/>
      <c r="H31" s="63"/>
      <c r="I31" s="63" t="s">
        <v>506</v>
      </c>
      <c r="J31" s="63"/>
      <c r="K31" s="63"/>
      <c r="L31" s="63" t="s">
        <v>484</v>
      </c>
      <c r="M31" s="63" t="s">
        <v>64</v>
      </c>
      <c r="N31" s="63" t="s">
        <v>65</v>
      </c>
      <c r="O31" s="64">
        <v>16.66181182639091</v>
      </c>
      <c r="P31" s="64">
        <v>2.6651337023011941</v>
      </c>
      <c r="Q31" s="64">
        <v>13.996678124089716</v>
      </c>
      <c r="R31" s="64">
        <v>16.66181182639091</v>
      </c>
      <c r="S31" s="56">
        <v>18</v>
      </c>
      <c r="T31" s="56">
        <v>27</v>
      </c>
      <c r="U31" s="56">
        <v>21</v>
      </c>
      <c r="V31" s="56" t="s">
        <v>21</v>
      </c>
      <c r="W31" s="56" t="s">
        <v>21</v>
      </c>
      <c r="X31" s="56" t="s">
        <v>21</v>
      </c>
      <c r="Y31" s="56" t="s">
        <v>21</v>
      </c>
      <c r="Z31" s="94" t="s">
        <v>21</v>
      </c>
      <c r="AA31" s="56">
        <v>4.3019593335623449</v>
      </c>
      <c r="AB31" s="56">
        <v>2.3122202742698117</v>
      </c>
      <c r="AC31" s="56">
        <v>1.1356172248803826</v>
      </c>
      <c r="AD31" s="56" t="s">
        <v>21</v>
      </c>
      <c r="AE31" s="56" t="s">
        <v>21</v>
      </c>
      <c r="AF31" s="56" t="s">
        <v>21</v>
      </c>
      <c r="AG31" s="56" t="s">
        <v>21</v>
      </c>
      <c r="AH31" s="56" t="s">
        <v>21</v>
      </c>
      <c r="AI31" s="56">
        <v>146.26661734111971</v>
      </c>
      <c r="AJ31" s="56">
        <v>575.7428482931831</v>
      </c>
      <c r="AK31" s="56">
        <v>237.34399999999999</v>
      </c>
      <c r="AL31" s="56" t="s">
        <v>21</v>
      </c>
      <c r="AM31" s="56" t="s">
        <v>21</v>
      </c>
      <c r="AN31" s="56" t="s">
        <v>21</v>
      </c>
      <c r="AO31" s="56" t="s">
        <v>21</v>
      </c>
      <c r="AP31" s="56" t="s">
        <v>21</v>
      </c>
      <c r="AQ31" s="56">
        <v>2959.1254088729397</v>
      </c>
      <c r="AR31" s="56">
        <v>2674.9169647419521</v>
      </c>
      <c r="AS31" s="56">
        <v>3286.6117934537974</v>
      </c>
      <c r="AT31" s="56" t="s">
        <v>21</v>
      </c>
      <c r="AU31" s="56" t="s">
        <v>21</v>
      </c>
      <c r="AV31" s="56" t="s">
        <v>21</v>
      </c>
      <c r="AW31" s="56" t="s">
        <v>21</v>
      </c>
      <c r="AX31" s="56" t="s">
        <v>21</v>
      </c>
      <c r="AY31" s="78" t="s">
        <v>571</v>
      </c>
    </row>
    <row r="32" spans="1:53" s="89" customFormat="1" ht="18" x14ac:dyDescent="0.35">
      <c r="A32" s="44" t="s">
        <v>479</v>
      </c>
      <c r="B32" s="45">
        <v>41717</v>
      </c>
      <c r="C32" s="43" t="s">
        <v>0</v>
      </c>
      <c r="D32" s="43" t="s">
        <v>8</v>
      </c>
      <c r="E32" s="43" t="s">
        <v>562</v>
      </c>
      <c r="F32" s="43">
        <v>30</v>
      </c>
      <c r="G32" s="43"/>
      <c r="H32" s="43"/>
      <c r="I32" s="43" t="s">
        <v>513</v>
      </c>
      <c r="J32" s="43"/>
      <c r="K32" s="43"/>
      <c r="L32" s="43" t="s">
        <v>484</v>
      </c>
      <c r="M32" s="43" t="s">
        <v>71</v>
      </c>
      <c r="N32" s="43" t="s">
        <v>72</v>
      </c>
      <c r="O32" s="46" t="s">
        <v>21</v>
      </c>
      <c r="P32" s="46">
        <v>0</v>
      </c>
      <c r="Q32" s="46">
        <v>85</v>
      </c>
      <c r="R32" s="46">
        <v>85</v>
      </c>
      <c r="S32" s="42">
        <v>1410</v>
      </c>
      <c r="T32" s="42">
        <v>1555</v>
      </c>
      <c r="U32" s="42">
        <v>1646</v>
      </c>
      <c r="V32" s="42">
        <v>1596</v>
      </c>
      <c r="W32" s="42">
        <v>1943</v>
      </c>
      <c r="X32" s="42">
        <v>2965</v>
      </c>
      <c r="Y32" s="42">
        <v>2952</v>
      </c>
      <c r="Z32" s="97">
        <v>2816</v>
      </c>
      <c r="AA32" s="42">
        <v>105.2</v>
      </c>
      <c r="AB32" s="42">
        <v>47</v>
      </c>
      <c r="AC32" s="42">
        <v>13.8</v>
      </c>
      <c r="AD32" s="42">
        <v>11.05</v>
      </c>
      <c r="AE32" s="42">
        <v>68.8</v>
      </c>
      <c r="AF32" s="42">
        <v>117</v>
      </c>
      <c r="AG32" s="42">
        <v>58</v>
      </c>
      <c r="AH32" s="42">
        <v>233</v>
      </c>
      <c r="AI32" s="42">
        <v>25772</v>
      </c>
      <c r="AJ32" s="42">
        <v>11190</v>
      </c>
      <c r="AK32" s="42">
        <v>3423</v>
      </c>
      <c r="AL32" s="42">
        <v>2642</v>
      </c>
      <c r="AM32" s="42">
        <v>12385</v>
      </c>
      <c r="AN32" s="42">
        <v>27647</v>
      </c>
      <c r="AO32" s="42">
        <v>14256</v>
      </c>
      <c r="AP32" s="42">
        <v>53833</v>
      </c>
      <c r="AQ32" s="42">
        <v>299003</v>
      </c>
      <c r="AR32" s="42">
        <v>256414</v>
      </c>
      <c r="AS32" s="42">
        <v>247682</v>
      </c>
      <c r="AT32" s="42">
        <v>234463</v>
      </c>
      <c r="AU32" s="42">
        <v>289173</v>
      </c>
      <c r="AV32" s="42">
        <v>108428</v>
      </c>
      <c r="AW32" s="42">
        <v>50477</v>
      </c>
      <c r="AX32" s="42">
        <v>-11678</v>
      </c>
      <c r="AY32" s="78"/>
    </row>
    <row r="33" spans="1:51" s="89" customFormat="1" ht="18" x14ac:dyDescent="0.35">
      <c r="A33" s="61" t="s">
        <v>479</v>
      </c>
      <c r="B33" s="62">
        <v>41841</v>
      </c>
      <c r="C33" s="63" t="s">
        <v>0</v>
      </c>
      <c r="D33" s="63" t="s">
        <v>22</v>
      </c>
      <c r="E33" s="63" t="s">
        <v>458</v>
      </c>
      <c r="F33" s="63">
        <v>30</v>
      </c>
      <c r="G33" s="63"/>
      <c r="H33" s="63"/>
      <c r="I33" s="63" t="s">
        <v>513</v>
      </c>
      <c r="J33" s="63"/>
      <c r="K33" s="63"/>
      <c r="L33" s="63" t="s">
        <v>484</v>
      </c>
      <c r="M33" s="63" t="s">
        <v>73</v>
      </c>
      <c r="N33" s="63" t="s">
        <v>74</v>
      </c>
      <c r="O33" s="64">
        <v>2.5999999999999999E-2</v>
      </c>
      <c r="P33" s="64">
        <v>0</v>
      </c>
      <c r="Q33" s="64">
        <v>2.5999999999999999E-2</v>
      </c>
      <c r="R33" s="64">
        <v>2.5999999999999999E-2</v>
      </c>
      <c r="S33" s="56" t="s">
        <v>21</v>
      </c>
      <c r="T33" s="56" t="s">
        <v>21</v>
      </c>
      <c r="U33" s="56" t="s">
        <v>21</v>
      </c>
      <c r="V33" s="56" t="s">
        <v>21</v>
      </c>
      <c r="W33" s="56" t="s">
        <v>21</v>
      </c>
      <c r="X33" s="56" t="s">
        <v>21</v>
      </c>
      <c r="Y33" s="56" t="s">
        <v>21</v>
      </c>
      <c r="Z33" s="94" t="s">
        <v>21</v>
      </c>
      <c r="AA33" s="56" t="s">
        <v>21</v>
      </c>
      <c r="AB33" s="56" t="s">
        <v>21</v>
      </c>
      <c r="AC33" s="56" t="s">
        <v>21</v>
      </c>
      <c r="AD33" s="56" t="s">
        <v>21</v>
      </c>
      <c r="AE33" s="56" t="s">
        <v>21</v>
      </c>
      <c r="AF33" s="56" t="s">
        <v>487</v>
      </c>
      <c r="AG33" s="56" t="s">
        <v>487</v>
      </c>
      <c r="AH33" s="56" t="s">
        <v>21</v>
      </c>
      <c r="AI33" s="56" t="s">
        <v>487</v>
      </c>
      <c r="AJ33" s="56" t="s">
        <v>487</v>
      </c>
      <c r="AK33" s="56" t="s">
        <v>487</v>
      </c>
      <c r="AL33" s="56" t="s">
        <v>487</v>
      </c>
      <c r="AM33" s="56" t="s">
        <v>487</v>
      </c>
      <c r="AN33" s="56" t="s">
        <v>487</v>
      </c>
      <c r="AO33" s="56" t="s">
        <v>487</v>
      </c>
      <c r="AP33" s="56" t="s">
        <v>21</v>
      </c>
      <c r="AQ33" s="56">
        <v>23</v>
      </c>
      <c r="AR33" s="56" t="s">
        <v>487</v>
      </c>
      <c r="AS33" s="56">
        <v>193</v>
      </c>
      <c r="AT33" s="56">
        <v>585</v>
      </c>
      <c r="AU33" s="56" t="s">
        <v>487</v>
      </c>
      <c r="AV33" s="56" t="s">
        <v>487</v>
      </c>
      <c r="AW33" s="56" t="s">
        <v>21</v>
      </c>
      <c r="AX33" s="56" t="s">
        <v>21</v>
      </c>
      <c r="AY33" s="78" t="s">
        <v>571</v>
      </c>
    </row>
    <row r="34" spans="1:51" s="89" customFormat="1" ht="18" x14ac:dyDescent="0.35">
      <c r="A34" s="61" t="s">
        <v>479</v>
      </c>
      <c r="B34" s="62">
        <v>41911</v>
      </c>
      <c r="C34" s="63" t="s">
        <v>17</v>
      </c>
      <c r="D34" s="63" t="s">
        <v>22</v>
      </c>
      <c r="E34" s="63" t="s">
        <v>454</v>
      </c>
      <c r="F34" s="63">
        <v>40</v>
      </c>
      <c r="G34" s="63"/>
      <c r="H34" s="63"/>
      <c r="I34" s="63" t="s">
        <v>506</v>
      </c>
      <c r="J34" s="63"/>
      <c r="K34" s="63"/>
      <c r="L34" s="63" t="s">
        <v>484</v>
      </c>
      <c r="M34" s="63" t="s">
        <v>75</v>
      </c>
      <c r="N34" s="63" t="s">
        <v>76</v>
      </c>
      <c r="O34" s="64">
        <v>8.89</v>
      </c>
      <c r="P34" s="64">
        <v>0</v>
      </c>
      <c r="Q34" s="64">
        <v>8.89</v>
      </c>
      <c r="R34" s="64">
        <v>8.89</v>
      </c>
      <c r="S34" s="56" t="s">
        <v>21</v>
      </c>
      <c r="T34" s="56" t="s">
        <v>21</v>
      </c>
      <c r="U34" s="56" t="s">
        <v>21</v>
      </c>
      <c r="V34" s="56" t="s">
        <v>21</v>
      </c>
      <c r="W34" s="56" t="s">
        <v>21</v>
      </c>
      <c r="X34" s="56" t="s">
        <v>21</v>
      </c>
      <c r="Y34" s="56" t="s">
        <v>21</v>
      </c>
      <c r="Z34" s="94" t="s">
        <v>21</v>
      </c>
      <c r="AA34" s="56" t="s">
        <v>21</v>
      </c>
      <c r="AB34" s="56" t="s">
        <v>21</v>
      </c>
      <c r="AC34" s="56" t="s">
        <v>21</v>
      </c>
      <c r="AD34" s="56" t="s">
        <v>21</v>
      </c>
      <c r="AE34" s="56" t="s">
        <v>21</v>
      </c>
      <c r="AF34" s="56" t="s">
        <v>487</v>
      </c>
      <c r="AG34" s="56" t="s">
        <v>487</v>
      </c>
      <c r="AH34" s="56" t="s">
        <v>21</v>
      </c>
      <c r="AI34" s="56" t="s">
        <v>487</v>
      </c>
      <c r="AJ34" s="56" t="s">
        <v>487</v>
      </c>
      <c r="AK34" s="56" t="s">
        <v>487</v>
      </c>
      <c r="AL34" s="56" t="s">
        <v>487</v>
      </c>
      <c r="AM34" s="56" t="s">
        <v>487</v>
      </c>
      <c r="AN34" s="56" t="s">
        <v>487</v>
      </c>
      <c r="AO34" s="56" t="s">
        <v>487</v>
      </c>
      <c r="AP34" s="56" t="s">
        <v>21</v>
      </c>
      <c r="AQ34" s="56">
        <v>2698</v>
      </c>
      <c r="AR34" s="56">
        <v>5700</v>
      </c>
      <c r="AS34" s="56" t="s">
        <v>487</v>
      </c>
      <c r="AT34" s="56" t="s">
        <v>487</v>
      </c>
      <c r="AU34" s="56" t="s">
        <v>487</v>
      </c>
      <c r="AV34" s="56" t="s">
        <v>487</v>
      </c>
      <c r="AW34" s="56" t="s">
        <v>487</v>
      </c>
      <c r="AX34" s="56" t="s">
        <v>21</v>
      </c>
      <c r="AY34" s="78">
        <f>VLOOKUP(N34,[1]Sheet1!$A$2:$B$2257,2,)</f>
        <v>43272</v>
      </c>
    </row>
    <row r="35" spans="1:51" s="89" customFormat="1" ht="18" x14ac:dyDescent="0.35">
      <c r="A35" s="44" t="s">
        <v>479</v>
      </c>
      <c r="B35" s="45">
        <v>42002</v>
      </c>
      <c r="C35" s="43" t="s">
        <v>0</v>
      </c>
      <c r="D35" s="43" t="s">
        <v>22</v>
      </c>
      <c r="E35" s="43" t="s">
        <v>564</v>
      </c>
      <c r="F35" s="43">
        <v>30</v>
      </c>
      <c r="G35" s="43"/>
      <c r="H35" s="43"/>
      <c r="I35" s="63" t="s">
        <v>506</v>
      </c>
      <c r="J35" s="43"/>
      <c r="K35" s="43"/>
      <c r="L35" s="43" t="s">
        <v>484</v>
      </c>
      <c r="M35" s="43" t="s">
        <v>77</v>
      </c>
      <c r="N35" s="43" t="s">
        <v>78</v>
      </c>
      <c r="O35" s="46">
        <v>37.409999999999997</v>
      </c>
      <c r="P35" s="46">
        <v>0</v>
      </c>
      <c r="Q35" s="46">
        <v>37.409999999999997</v>
      </c>
      <c r="R35" s="46">
        <v>37.409999999999997</v>
      </c>
      <c r="S35" s="42">
        <v>3</v>
      </c>
      <c r="T35" s="42">
        <v>3</v>
      </c>
      <c r="U35" s="42">
        <v>3</v>
      </c>
      <c r="V35" s="42" t="s">
        <v>21</v>
      </c>
      <c r="W35" s="42" t="s">
        <v>21</v>
      </c>
      <c r="X35" s="42" t="s">
        <v>21</v>
      </c>
      <c r="Y35" s="42" t="s">
        <v>21</v>
      </c>
      <c r="Z35" s="94" t="s">
        <v>21</v>
      </c>
      <c r="AA35" s="42" t="s">
        <v>21</v>
      </c>
      <c r="AB35" s="42" t="s">
        <v>21</v>
      </c>
      <c r="AC35" s="42" t="s">
        <v>21</v>
      </c>
      <c r="AD35" s="42">
        <v>0</v>
      </c>
      <c r="AE35" s="42">
        <v>0</v>
      </c>
      <c r="AF35" s="42">
        <v>0.02</v>
      </c>
      <c r="AG35" s="42">
        <v>0</v>
      </c>
      <c r="AH35" s="42">
        <v>0</v>
      </c>
      <c r="AI35" s="42" t="s">
        <v>487</v>
      </c>
      <c r="AJ35" s="42" t="s">
        <v>487</v>
      </c>
      <c r="AK35" s="42" t="s">
        <v>487</v>
      </c>
      <c r="AL35" s="42">
        <v>0</v>
      </c>
      <c r="AM35" s="42">
        <v>0</v>
      </c>
      <c r="AN35" s="42">
        <v>5</v>
      </c>
      <c r="AO35" s="42">
        <v>0</v>
      </c>
      <c r="AP35" s="42">
        <v>0</v>
      </c>
      <c r="AQ35" s="42">
        <v>200</v>
      </c>
      <c r="AR35" s="42">
        <v>789</v>
      </c>
      <c r="AS35" s="42">
        <v>880</v>
      </c>
      <c r="AT35" s="42">
        <v>2419</v>
      </c>
      <c r="AU35" s="42">
        <v>1941</v>
      </c>
      <c r="AV35" s="42">
        <v>-806</v>
      </c>
      <c r="AW35" s="42">
        <v>-8742</v>
      </c>
      <c r="AX35" s="42">
        <v>267</v>
      </c>
      <c r="AY35" s="78"/>
    </row>
    <row r="36" spans="1:51" s="32" customFormat="1" ht="18" x14ac:dyDescent="0.35">
      <c r="A36" s="61" t="s">
        <v>79</v>
      </c>
      <c r="B36" s="62">
        <v>41757</v>
      </c>
      <c r="C36" s="63" t="s">
        <v>17</v>
      </c>
      <c r="D36" s="63" t="s">
        <v>8</v>
      </c>
      <c r="E36" s="63" t="s">
        <v>565</v>
      </c>
      <c r="F36" s="63"/>
      <c r="G36" s="63"/>
      <c r="H36" s="63"/>
      <c r="I36" s="63"/>
      <c r="J36" s="63"/>
      <c r="K36" s="63" t="s">
        <v>495</v>
      </c>
      <c r="L36" s="63" t="s">
        <v>484</v>
      </c>
      <c r="M36" s="63" t="s">
        <v>80</v>
      </c>
      <c r="N36" s="63" t="s">
        <v>81</v>
      </c>
      <c r="O36" s="69">
        <v>1295</v>
      </c>
      <c r="P36" s="69" t="s">
        <v>21</v>
      </c>
      <c r="Q36" s="69" t="s">
        <v>21</v>
      </c>
      <c r="R36" s="69" t="s">
        <v>21</v>
      </c>
      <c r="S36" s="56">
        <v>430</v>
      </c>
      <c r="T36" s="56">
        <v>717</v>
      </c>
      <c r="U36" s="56">
        <v>753</v>
      </c>
      <c r="V36" s="56">
        <v>718</v>
      </c>
      <c r="W36" s="56" t="s">
        <v>21</v>
      </c>
      <c r="X36" s="56" t="s">
        <v>21</v>
      </c>
      <c r="Y36" s="56" t="s">
        <v>21</v>
      </c>
      <c r="Z36" s="94" t="s">
        <v>487</v>
      </c>
      <c r="AA36" s="56">
        <v>125.5797</v>
      </c>
      <c r="AB36" s="56">
        <v>63.957000000000001</v>
      </c>
      <c r="AC36" s="56">
        <v>60.961500000000001</v>
      </c>
      <c r="AD36" s="56">
        <v>53.967084988095237</v>
      </c>
      <c r="AE36" s="56">
        <v>43.113873600398406</v>
      </c>
      <c r="AF36" s="56" t="s">
        <v>21</v>
      </c>
      <c r="AG36" s="56" t="s">
        <v>487</v>
      </c>
      <c r="AH36" s="56" t="s">
        <v>487</v>
      </c>
      <c r="AI36" s="56">
        <v>21599.706300000002</v>
      </c>
      <c r="AJ36" s="56">
        <v>15413.6402</v>
      </c>
      <c r="AK36" s="56">
        <v>15362.299800000001</v>
      </c>
      <c r="AL36" s="56">
        <v>13599.705416999999</v>
      </c>
      <c r="AM36" s="56">
        <v>10821.5822737</v>
      </c>
      <c r="AN36" s="56" t="s">
        <v>21</v>
      </c>
      <c r="AO36" s="56" t="s">
        <v>21</v>
      </c>
      <c r="AP36" s="56" t="s">
        <v>21</v>
      </c>
      <c r="AQ36" s="56">
        <v>435156.1</v>
      </c>
      <c r="AR36" s="56">
        <v>476891.2</v>
      </c>
      <c r="AS36" s="56">
        <v>506715</v>
      </c>
      <c r="AT36" s="56">
        <v>214400</v>
      </c>
      <c r="AU36" s="56" t="s">
        <v>21</v>
      </c>
      <c r="AV36" s="56" t="s">
        <v>21</v>
      </c>
      <c r="AW36" s="56" t="s">
        <v>21</v>
      </c>
      <c r="AX36" s="56" t="s">
        <v>21</v>
      </c>
      <c r="AY36" s="78">
        <v>43420</v>
      </c>
    </row>
    <row r="37" spans="1:51" s="32" customFormat="1" ht="18" x14ac:dyDescent="0.35">
      <c r="A37" s="44" t="s">
        <v>79</v>
      </c>
      <c r="B37" s="45">
        <v>41768</v>
      </c>
      <c r="C37" s="43" t="s">
        <v>0</v>
      </c>
      <c r="D37" s="43" t="s">
        <v>8</v>
      </c>
      <c r="E37" s="43" t="s">
        <v>82</v>
      </c>
      <c r="F37" s="43"/>
      <c r="G37" s="43"/>
      <c r="H37" s="43"/>
      <c r="I37" s="43"/>
      <c r="J37" s="43"/>
      <c r="K37" s="43" t="s">
        <v>496</v>
      </c>
      <c r="L37" s="43" t="s">
        <v>484</v>
      </c>
      <c r="M37" s="43" t="s">
        <v>83</v>
      </c>
      <c r="N37" s="43" t="s">
        <v>84</v>
      </c>
      <c r="O37" s="47">
        <v>327.3</v>
      </c>
      <c r="P37" s="47">
        <v>75</v>
      </c>
      <c r="Q37" s="47">
        <v>105</v>
      </c>
      <c r="R37" s="47">
        <v>180</v>
      </c>
      <c r="S37" s="42">
        <v>137</v>
      </c>
      <c r="T37" s="42">
        <v>260</v>
      </c>
      <c r="U37" s="42">
        <v>332</v>
      </c>
      <c r="V37" s="42">
        <v>370</v>
      </c>
      <c r="W37" s="42">
        <v>422</v>
      </c>
      <c r="X37" s="42">
        <v>420</v>
      </c>
      <c r="Y37" s="42">
        <v>427</v>
      </c>
      <c r="Z37" s="97">
        <v>467</v>
      </c>
      <c r="AA37" s="42">
        <v>649.81650000000002</v>
      </c>
      <c r="AB37" s="42">
        <v>512.63740000000007</v>
      </c>
      <c r="AC37" s="42">
        <v>2190.3555999999999</v>
      </c>
      <c r="AD37" s="42">
        <v>1672.2682220396825</v>
      </c>
      <c r="AE37" s="42">
        <v>1433.9116301641436</v>
      </c>
      <c r="AF37" s="42">
        <v>392.09790808764939</v>
      </c>
      <c r="AG37" s="42">
        <v>328.74210188976377</v>
      </c>
      <c r="AH37" s="42">
        <v>1227.8462300392157</v>
      </c>
      <c r="AI37" s="42">
        <v>106569.9054</v>
      </c>
      <c r="AJ37" s="42">
        <v>129697.26879999999</v>
      </c>
      <c r="AK37" s="42">
        <v>558540.68910000008</v>
      </c>
      <c r="AL37" s="42">
        <v>421411.591954</v>
      </c>
      <c r="AM37" s="42">
        <v>359911.81917120004</v>
      </c>
      <c r="AN37" s="42">
        <v>98416.574930000002</v>
      </c>
      <c r="AO37" s="42">
        <v>83500.493879999995</v>
      </c>
      <c r="AP37" s="42">
        <v>313100.78866000002</v>
      </c>
      <c r="AQ37" s="42">
        <v>33559</v>
      </c>
      <c r="AR37" s="42">
        <v>66137</v>
      </c>
      <c r="AS37" s="42">
        <v>80707</v>
      </c>
      <c r="AT37" s="42">
        <v>82494</v>
      </c>
      <c r="AU37" s="42">
        <v>71659</v>
      </c>
      <c r="AV37" s="42">
        <v>48962</v>
      </c>
      <c r="AW37" s="42">
        <v>61759</v>
      </c>
      <c r="AX37" s="42">
        <v>75115</v>
      </c>
      <c r="AY37" s="78"/>
    </row>
    <row r="38" spans="1:51" s="32" customFormat="1" ht="18" x14ac:dyDescent="0.35">
      <c r="A38" s="44" t="s">
        <v>79</v>
      </c>
      <c r="B38" s="45">
        <v>41782</v>
      </c>
      <c r="C38" s="43" t="s">
        <v>17</v>
      </c>
      <c r="D38" s="43" t="s">
        <v>8</v>
      </c>
      <c r="E38" s="43" t="s">
        <v>85</v>
      </c>
      <c r="F38" s="43"/>
      <c r="G38" s="43"/>
      <c r="H38" s="43"/>
      <c r="I38" s="43"/>
      <c r="J38" s="43"/>
      <c r="K38" s="43" t="s">
        <v>496</v>
      </c>
      <c r="L38" s="43" t="s">
        <v>484</v>
      </c>
      <c r="M38" s="43" t="s">
        <v>86</v>
      </c>
      <c r="N38" s="43" t="s">
        <v>87</v>
      </c>
      <c r="O38" s="47">
        <v>471.5</v>
      </c>
      <c r="P38" s="47">
        <v>65</v>
      </c>
      <c r="Q38" s="47">
        <v>196.4</v>
      </c>
      <c r="R38" s="47">
        <v>261.39999999999998</v>
      </c>
      <c r="S38" s="42">
        <v>4055</v>
      </c>
      <c r="T38" s="42">
        <v>4383</v>
      </c>
      <c r="U38" s="42">
        <v>5062</v>
      </c>
      <c r="V38" s="42">
        <v>5964</v>
      </c>
      <c r="W38" s="42">
        <v>6443</v>
      </c>
      <c r="X38" s="42">
        <v>6488</v>
      </c>
      <c r="Y38" s="42">
        <v>6374</v>
      </c>
      <c r="Z38" s="97">
        <v>6487</v>
      </c>
      <c r="AA38" s="42">
        <v>481.22109999999998</v>
      </c>
      <c r="AB38" s="42">
        <v>609.22900000000004</v>
      </c>
      <c r="AC38" s="42">
        <v>753.04290000000003</v>
      </c>
      <c r="AD38" s="42">
        <v>3974.3987813421054</v>
      </c>
      <c r="AE38" s="42">
        <v>2750.9487126557765</v>
      </c>
      <c r="AF38" s="42">
        <v>2643.2644891235059</v>
      </c>
      <c r="AG38" s="42">
        <v>1802.9941368897637</v>
      </c>
      <c r="AH38" s="42">
        <v>1420.7633137254902</v>
      </c>
      <c r="AI38" s="42">
        <v>74108.054700000008</v>
      </c>
      <c r="AJ38" s="42">
        <v>154134.93730000002</v>
      </c>
      <c r="AK38" s="42">
        <v>192025.9436</v>
      </c>
      <c r="AL38" s="42">
        <v>604108.61476400006</v>
      </c>
      <c r="AM38" s="42">
        <v>690488.12687659985</v>
      </c>
      <c r="AN38" s="42">
        <v>663459.38676999998</v>
      </c>
      <c r="AO38" s="42">
        <v>457960.51076999999</v>
      </c>
      <c r="AP38" s="42">
        <v>362294.64500000002</v>
      </c>
      <c r="AQ38" s="42">
        <v>507333</v>
      </c>
      <c r="AR38" s="42">
        <v>611271</v>
      </c>
      <c r="AS38" s="42">
        <v>737500</v>
      </c>
      <c r="AT38" s="42">
        <v>910000</v>
      </c>
      <c r="AU38" s="42">
        <v>962600</v>
      </c>
      <c r="AV38" s="42">
        <v>951300</v>
      </c>
      <c r="AW38" s="42">
        <v>822100</v>
      </c>
      <c r="AX38" s="42">
        <v>937700</v>
      </c>
      <c r="AY38" s="78"/>
    </row>
    <row r="39" spans="1:51" s="32" customFormat="1" ht="18" x14ac:dyDescent="0.35">
      <c r="A39" s="61" t="s">
        <v>79</v>
      </c>
      <c r="B39" s="62">
        <v>41806</v>
      </c>
      <c r="C39" s="63" t="s">
        <v>17</v>
      </c>
      <c r="D39" s="63" t="s">
        <v>8</v>
      </c>
      <c r="E39" s="63" t="s">
        <v>567</v>
      </c>
      <c r="F39" s="63"/>
      <c r="G39" s="63"/>
      <c r="H39" s="63"/>
      <c r="I39" s="63"/>
      <c r="J39" s="63"/>
      <c r="K39" s="63" t="s">
        <v>497</v>
      </c>
      <c r="L39" s="63" t="s">
        <v>484</v>
      </c>
      <c r="M39" s="63" t="s">
        <v>88</v>
      </c>
      <c r="N39" s="63" t="s">
        <v>89</v>
      </c>
      <c r="O39" s="69">
        <v>59.1</v>
      </c>
      <c r="P39" s="69">
        <v>0.7</v>
      </c>
      <c r="Q39" s="69">
        <v>0</v>
      </c>
      <c r="R39" s="69">
        <v>0.7</v>
      </c>
      <c r="S39" s="56">
        <v>600</v>
      </c>
      <c r="T39" s="56" t="s">
        <v>21</v>
      </c>
      <c r="U39" s="56" t="s">
        <v>21</v>
      </c>
      <c r="V39" s="56" t="s">
        <v>21</v>
      </c>
      <c r="W39" s="56" t="s">
        <v>21</v>
      </c>
      <c r="X39" s="56" t="s">
        <v>21</v>
      </c>
      <c r="Y39" s="56" t="s">
        <v>21</v>
      </c>
      <c r="Z39" s="94" t="s">
        <v>21</v>
      </c>
      <c r="AA39" s="56">
        <v>0.82499999999999996</v>
      </c>
      <c r="AB39" s="56" t="s">
        <v>21</v>
      </c>
      <c r="AC39" s="56" t="s">
        <v>21</v>
      </c>
      <c r="AD39" s="56" t="s">
        <v>21</v>
      </c>
      <c r="AE39" s="56" t="s">
        <v>21</v>
      </c>
      <c r="AF39" s="56" t="s">
        <v>21</v>
      </c>
      <c r="AG39" s="56" t="s">
        <v>21</v>
      </c>
      <c r="AH39" s="56" t="s">
        <v>21</v>
      </c>
      <c r="AI39" s="56">
        <v>2.4750000000000001</v>
      </c>
      <c r="AJ39" s="56" t="s">
        <v>21</v>
      </c>
      <c r="AK39" s="56" t="s">
        <v>21</v>
      </c>
      <c r="AL39" s="56" t="s">
        <v>21</v>
      </c>
      <c r="AM39" s="56" t="s">
        <v>21</v>
      </c>
      <c r="AN39" s="56" t="s">
        <v>21</v>
      </c>
      <c r="AO39" s="56" t="s">
        <v>21</v>
      </c>
      <c r="AP39" s="56" t="s">
        <v>21</v>
      </c>
      <c r="AQ39" s="56" t="s">
        <v>21</v>
      </c>
      <c r="AR39" s="56" t="s">
        <v>21</v>
      </c>
      <c r="AS39" s="56" t="s">
        <v>21</v>
      </c>
      <c r="AT39" s="56" t="s">
        <v>21</v>
      </c>
      <c r="AU39" s="56" t="s">
        <v>21</v>
      </c>
      <c r="AV39" s="56" t="s">
        <v>21</v>
      </c>
      <c r="AW39" s="56" t="s">
        <v>21</v>
      </c>
      <c r="AX39" s="56" t="s">
        <v>21</v>
      </c>
      <c r="AY39" s="78">
        <v>43901</v>
      </c>
    </row>
    <row r="40" spans="1:51" s="32" customFormat="1" ht="18" x14ac:dyDescent="0.35">
      <c r="A40" s="44" t="s">
        <v>79</v>
      </c>
      <c r="B40" s="45">
        <v>41815</v>
      </c>
      <c r="C40" s="43" t="s">
        <v>17</v>
      </c>
      <c r="D40" s="43" t="s">
        <v>8</v>
      </c>
      <c r="E40" s="43" t="s">
        <v>90</v>
      </c>
      <c r="F40" s="43"/>
      <c r="G40" s="43"/>
      <c r="H40" s="43"/>
      <c r="I40" s="43"/>
      <c r="J40" s="43"/>
      <c r="K40" s="43" t="s">
        <v>498</v>
      </c>
      <c r="L40" s="43" t="s">
        <v>484</v>
      </c>
      <c r="M40" s="43" t="s">
        <v>91</v>
      </c>
      <c r="N40" s="43" t="s">
        <v>92</v>
      </c>
      <c r="O40" s="47">
        <v>916.5</v>
      </c>
      <c r="P40" s="47">
        <v>100</v>
      </c>
      <c r="Q40" s="47">
        <v>370</v>
      </c>
      <c r="R40" s="47">
        <v>470</v>
      </c>
      <c r="S40" s="42">
        <v>7300</v>
      </c>
      <c r="T40" s="42">
        <v>7735</v>
      </c>
      <c r="U40" s="42">
        <v>7922</v>
      </c>
      <c r="V40" s="42" t="s">
        <v>21</v>
      </c>
      <c r="W40" s="42" t="s">
        <v>21</v>
      </c>
      <c r="X40" s="42" t="s">
        <v>21</v>
      </c>
      <c r="Y40" s="42">
        <v>9600</v>
      </c>
      <c r="Z40" s="97">
        <v>9600</v>
      </c>
      <c r="AA40" s="42">
        <v>1875.2719999999999</v>
      </c>
      <c r="AB40" s="42">
        <v>554.09659999999997</v>
      </c>
      <c r="AC40" s="42">
        <v>494.58459999999997</v>
      </c>
      <c r="AD40" s="42">
        <v>391.60070064772725</v>
      </c>
      <c r="AE40" s="42" t="s">
        <v>21</v>
      </c>
      <c r="AF40" s="42">
        <v>0</v>
      </c>
      <c r="AG40" s="42">
        <v>0</v>
      </c>
      <c r="AH40" s="42" t="s">
        <v>601</v>
      </c>
      <c r="AI40" s="42">
        <v>245660.63080000001</v>
      </c>
      <c r="AJ40" s="42">
        <v>140186.4491</v>
      </c>
      <c r="AK40" s="42">
        <v>126119.06200000001</v>
      </c>
      <c r="AL40" s="42">
        <v>34460.861657000001</v>
      </c>
      <c r="AM40" s="42" t="s">
        <v>21</v>
      </c>
      <c r="AN40" s="42">
        <v>0</v>
      </c>
      <c r="AO40" s="42">
        <v>0</v>
      </c>
      <c r="AP40" s="42" t="s">
        <v>601</v>
      </c>
      <c r="AQ40" s="42">
        <v>1211280</v>
      </c>
      <c r="AR40" s="42">
        <v>1256729</v>
      </c>
      <c r="AS40" s="42">
        <v>1235800</v>
      </c>
      <c r="AT40" s="42">
        <v>1834770</v>
      </c>
      <c r="AU40" s="42" t="s">
        <v>21</v>
      </c>
      <c r="AV40" s="42" t="s">
        <v>21</v>
      </c>
      <c r="AW40" s="42" t="s">
        <v>21</v>
      </c>
      <c r="AX40" s="42" t="s">
        <v>21</v>
      </c>
      <c r="AY40" s="78"/>
    </row>
    <row r="41" spans="1:51" s="32" customFormat="1" ht="18" x14ac:dyDescent="0.35">
      <c r="A41" s="44" t="s">
        <v>79</v>
      </c>
      <c r="B41" s="45">
        <v>41911</v>
      </c>
      <c r="C41" s="43" t="s">
        <v>17</v>
      </c>
      <c r="D41" s="43" t="s">
        <v>8</v>
      </c>
      <c r="E41" s="43" t="s">
        <v>93</v>
      </c>
      <c r="F41" s="43"/>
      <c r="G41" s="43"/>
      <c r="H41" s="43"/>
      <c r="I41" s="43"/>
      <c r="J41" s="43"/>
      <c r="K41" s="43" t="s">
        <v>499</v>
      </c>
      <c r="L41" s="43" t="s">
        <v>484</v>
      </c>
      <c r="M41" s="43" t="s">
        <v>94</v>
      </c>
      <c r="N41" s="43" t="s">
        <v>95</v>
      </c>
      <c r="O41" s="47">
        <v>202.1</v>
      </c>
      <c r="P41" s="47">
        <v>9.5</v>
      </c>
      <c r="Q41" s="47">
        <v>0</v>
      </c>
      <c r="R41" s="47">
        <v>9.5</v>
      </c>
      <c r="S41" s="42">
        <v>2172</v>
      </c>
      <c r="T41" s="42" t="s">
        <v>21</v>
      </c>
      <c r="U41" s="42" t="s">
        <v>21</v>
      </c>
      <c r="V41" s="42" t="s">
        <v>21</v>
      </c>
      <c r="W41" s="42" t="s">
        <v>21</v>
      </c>
      <c r="X41" s="42" t="s">
        <v>21</v>
      </c>
      <c r="Y41" s="42" t="s">
        <v>21</v>
      </c>
      <c r="Z41" s="97" t="s">
        <v>21</v>
      </c>
      <c r="AA41" s="42">
        <v>17.6707</v>
      </c>
      <c r="AB41" s="42">
        <v>8.3541000000000007</v>
      </c>
      <c r="AC41" s="42">
        <v>3.8076999999999996</v>
      </c>
      <c r="AD41" s="42" t="s">
        <v>21</v>
      </c>
      <c r="AE41" s="42" t="s">
        <v>21</v>
      </c>
      <c r="AF41" s="42">
        <v>4.2037727091633462E-2</v>
      </c>
      <c r="AG41" s="42">
        <v>1.2933755905511811E-2</v>
      </c>
      <c r="AH41" s="42">
        <v>1.3909341176470589E-2</v>
      </c>
      <c r="AI41" s="42">
        <v>671.48699999999997</v>
      </c>
      <c r="AJ41" s="42">
        <v>935.65599999999995</v>
      </c>
      <c r="AK41" s="42">
        <v>346.50109999999995</v>
      </c>
      <c r="AL41" s="42" t="s">
        <v>21</v>
      </c>
      <c r="AM41" s="42" t="s">
        <v>21</v>
      </c>
      <c r="AN41" s="42">
        <v>10.5514695</v>
      </c>
      <c r="AO41" s="42">
        <v>3.285174</v>
      </c>
      <c r="AP41" s="42">
        <v>3.5468820000000001</v>
      </c>
      <c r="AQ41" s="42">
        <v>191453</v>
      </c>
      <c r="AR41" s="42" t="s">
        <v>21</v>
      </c>
      <c r="AS41" s="42" t="s">
        <v>21</v>
      </c>
      <c r="AT41" s="42" t="s">
        <v>21</v>
      </c>
      <c r="AU41" s="42" t="s">
        <v>21</v>
      </c>
      <c r="AV41" s="42" t="s">
        <v>21</v>
      </c>
      <c r="AW41" s="42" t="s">
        <v>21</v>
      </c>
      <c r="AX41" s="42" t="s">
        <v>21</v>
      </c>
      <c r="AY41" s="78"/>
    </row>
    <row r="42" spans="1:51" s="32" customFormat="1" ht="18" x14ac:dyDescent="0.35">
      <c r="A42" s="44" t="s">
        <v>79</v>
      </c>
      <c r="B42" s="45">
        <v>41913</v>
      </c>
      <c r="C42" s="43" t="s">
        <v>0</v>
      </c>
      <c r="D42" s="43" t="s">
        <v>8</v>
      </c>
      <c r="E42" s="43" t="s">
        <v>96</v>
      </c>
      <c r="F42" s="43"/>
      <c r="G42" s="43"/>
      <c r="H42" s="43"/>
      <c r="I42" s="43"/>
      <c r="J42" s="43"/>
      <c r="K42" s="43" t="s">
        <v>499</v>
      </c>
      <c r="L42" s="43" t="s">
        <v>484</v>
      </c>
      <c r="M42" s="43" t="s">
        <v>97</v>
      </c>
      <c r="N42" s="43" t="s">
        <v>98</v>
      </c>
      <c r="O42" s="47">
        <v>5898.8</v>
      </c>
      <c r="P42" s="47">
        <v>605.20000000000005</v>
      </c>
      <c r="Q42" s="47">
        <v>0</v>
      </c>
      <c r="R42" s="47">
        <v>605.20000000000005</v>
      </c>
      <c r="S42" s="42">
        <v>7588</v>
      </c>
      <c r="T42" s="42">
        <v>9987</v>
      </c>
      <c r="U42" s="42">
        <v>11998</v>
      </c>
      <c r="V42" s="42">
        <v>15091</v>
      </c>
      <c r="W42" s="42">
        <v>15619</v>
      </c>
      <c r="X42" s="42">
        <v>13744</v>
      </c>
      <c r="Y42" s="42">
        <v>14194</v>
      </c>
      <c r="Z42" s="97">
        <v>17043</v>
      </c>
      <c r="AA42" s="42">
        <v>13411.044699999999</v>
      </c>
      <c r="AB42" s="42">
        <v>14376.7245</v>
      </c>
      <c r="AC42" s="42">
        <v>16883.9872</v>
      </c>
      <c r="AD42" s="42">
        <v>20750.218073726192</v>
      </c>
      <c r="AE42" s="42">
        <v>20541.575016698407</v>
      </c>
      <c r="AF42" s="42">
        <v>21129.743532310757</v>
      </c>
      <c r="AG42" s="42">
        <v>34417.387323307084</v>
      </c>
      <c r="AH42" s="42">
        <v>59903.758780352939</v>
      </c>
      <c r="AI42" s="42">
        <v>818073.72510000004</v>
      </c>
      <c r="AJ42" s="42">
        <v>3637311.3023000001</v>
      </c>
      <c r="AK42" s="42">
        <v>4305416.7431999994</v>
      </c>
      <c r="AL42" s="42">
        <v>5229054.9545790004</v>
      </c>
      <c r="AM42" s="42">
        <v>5155935.3291913001</v>
      </c>
      <c r="AN42" s="42">
        <v>5303565.6266099997</v>
      </c>
      <c r="AO42" s="42">
        <v>8742016.3801199999</v>
      </c>
      <c r="AP42" s="42">
        <v>15275458.48899</v>
      </c>
      <c r="AQ42" s="42">
        <v>2214000</v>
      </c>
      <c r="AR42" s="42">
        <v>2958100</v>
      </c>
      <c r="AS42" s="42">
        <v>3639000</v>
      </c>
      <c r="AT42" s="42">
        <v>4489100</v>
      </c>
      <c r="AU42" s="42">
        <v>5338000</v>
      </c>
      <c r="AV42" s="42">
        <v>6482500</v>
      </c>
      <c r="AW42" s="42">
        <v>7982000</v>
      </c>
      <c r="AX42" s="42">
        <v>10354000</v>
      </c>
      <c r="AY42" s="78"/>
    </row>
    <row r="43" spans="1:51" s="104" customFormat="1" ht="18" x14ac:dyDescent="0.35">
      <c r="A43" s="61" t="s">
        <v>79</v>
      </c>
      <c r="B43" s="62">
        <v>41914</v>
      </c>
      <c r="C43" s="63" t="s">
        <v>0</v>
      </c>
      <c r="D43" s="63" t="s">
        <v>22</v>
      </c>
      <c r="E43" s="63" t="s">
        <v>572</v>
      </c>
      <c r="F43" s="63"/>
      <c r="G43" s="63"/>
      <c r="H43" s="63"/>
      <c r="I43" s="63"/>
      <c r="J43" s="63"/>
      <c r="K43" s="63" t="s">
        <v>500</v>
      </c>
      <c r="L43" s="63" t="s">
        <v>484</v>
      </c>
      <c r="M43" s="63" t="s">
        <v>99</v>
      </c>
      <c r="N43" s="63" t="s">
        <v>100</v>
      </c>
      <c r="O43" s="69">
        <v>6508.1</v>
      </c>
      <c r="P43" s="69">
        <v>1610</v>
      </c>
      <c r="Q43" s="69">
        <v>0</v>
      </c>
      <c r="R43" s="69">
        <v>1610</v>
      </c>
      <c r="S43" s="56">
        <v>1586</v>
      </c>
      <c r="T43" s="56">
        <v>1496</v>
      </c>
      <c r="U43" s="56">
        <v>837</v>
      </c>
      <c r="V43" s="56">
        <v>681</v>
      </c>
      <c r="W43" s="56">
        <v>312</v>
      </c>
      <c r="X43" s="56">
        <v>404</v>
      </c>
      <c r="Y43" s="56">
        <v>378</v>
      </c>
      <c r="Z43" s="94" t="s">
        <v>21</v>
      </c>
      <c r="AA43" s="56">
        <v>18567.909600000003</v>
      </c>
      <c r="AB43" s="56">
        <v>7012.5187000000005</v>
      </c>
      <c r="AC43" s="56">
        <v>3787.16</v>
      </c>
      <c r="AD43" s="56">
        <v>8427.2886912301601</v>
      </c>
      <c r="AE43" s="56">
        <v>10029.263017825897</v>
      </c>
      <c r="AF43" s="56">
        <v>4820.8782848207175</v>
      </c>
      <c r="AG43" s="56">
        <v>4517.3687951574802</v>
      </c>
      <c r="AH43" s="56" t="s">
        <v>21</v>
      </c>
      <c r="AI43" s="56">
        <v>1114074.5782999999</v>
      </c>
      <c r="AJ43" s="56">
        <v>1774167.2237</v>
      </c>
      <c r="AK43" s="56">
        <v>965725.80760000006</v>
      </c>
      <c r="AL43" s="56">
        <v>2123676.75019</v>
      </c>
      <c r="AM43" s="56">
        <v>2517345.0174743002</v>
      </c>
      <c r="AN43" s="56">
        <v>1210040.44949</v>
      </c>
      <c r="AO43" s="56">
        <v>1147411.6739699999</v>
      </c>
      <c r="AP43" s="56" t="s">
        <v>21</v>
      </c>
      <c r="AQ43" s="56">
        <v>128182</v>
      </c>
      <c r="AR43" s="56">
        <v>128332</v>
      </c>
      <c r="AS43" s="56">
        <v>50400</v>
      </c>
      <c r="AT43" s="56">
        <v>36800</v>
      </c>
      <c r="AU43" s="56">
        <v>44500</v>
      </c>
      <c r="AV43" s="56">
        <v>47800</v>
      </c>
      <c r="AW43" s="56">
        <v>72700</v>
      </c>
      <c r="AX43" s="56" t="s">
        <v>21</v>
      </c>
      <c r="AY43" s="102"/>
    </row>
    <row r="44" spans="1:51" s="32" customFormat="1" ht="18" x14ac:dyDescent="0.35">
      <c r="A44" s="44" t="s">
        <v>79</v>
      </c>
      <c r="B44" s="45">
        <v>41936</v>
      </c>
      <c r="C44" s="43" t="s">
        <v>0</v>
      </c>
      <c r="D44" s="43" t="s">
        <v>8</v>
      </c>
      <c r="E44" s="43" t="s">
        <v>101</v>
      </c>
      <c r="F44" s="43"/>
      <c r="G44" s="43"/>
      <c r="H44" s="43"/>
      <c r="I44" s="43"/>
      <c r="J44" s="43"/>
      <c r="K44" s="43" t="s">
        <v>495</v>
      </c>
      <c r="L44" s="43" t="s">
        <v>484</v>
      </c>
      <c r="M44" s="43" t="s">
        <v>102</v>
      </c>
      <c r="N44" s="43" t="s">
        <v>103</v>
      </c>
      <c r="O44" s="47">
        <v>667</v>
      </c>
      <c r="P44" s="47">
        <v>100</v>
      </c>
      <c r="Q44" s="47">
        <v>275.3</v>
      </c>
      <c r="R44" s="47">
        <v>375.3</v>
      </c>
      <c r="S44" s="42">
        <v>145</v>
      </c>
      <c r="T44" s="42">
        <v>122</v>
      </c>
      <c r="U44" s="42">
        <v>106</v>
      </c>
      <c r="V44" s="42">
        <v>106</v>
      </c>
      <c r="W44" s="42">
        <v>129</v>
      </c>
      <c r="X44" s="42">
        <v>144</v>
      </c>
      <c r="Y44" s="42">
        <v>143</v>
      </c>
      <c r="Z44" s="97">
        <v>113</v>
      </c>
      <c r="AA44" s="42">
        <v>1611.3078</v>
      </c>
      <c r="AB44" s="42">
        <v>1539.8613</v>
      </c>
      <c r="AC44" s="42">
        <v>1631.9268999999999</v>
      </c>
      <c r="AD44" s="42">
        <v>2507.4802388055559</v>
      </c>
      <c r="AE44" s="42">
        <v>2804.106572176494</v>
      </c>
      <c r="AF44" s="42">
        <v>5251.8190902390443</v>
      </c>
      <c r="AG44" s="42">
        <v>3173.448383543307</v>
      </c>
      <c r="AH44" s="42">
        <v>607.36396803921571</v>
      </c>
      <c r="AI44" s="42">
        <v>72508.851699999999</v>
      </c>
      <c r="AJ44" s="42">
        <v>389584.91649999999</v>
      </c>
      <c r="AK44" s="42">
        <v>416141.3665</v>
      </c>
      <c r="AL44" s="42">
        <v>631885.02017899998</v>
      </c>
      <c r="AM44" s="42">
        <v>703830.74961629999</v>
      </c>
      <c r="AN44" s="42">
        <v>1318206.5916500001</v>
      </c>
      <c r="AO44" s="42">
        <v>806055.88942000002</v>
      </c>
      <c r="AP44" s="42">
        <v>154877.81185</v>
      </c>
      <c r="AQ44" s="42">
        <v>234703</v>
      </c>
      <c r="AR44" s="42">
        <v>158481</v>
      </c>
      <c r="AS44" s="42">
        <v>186239.3</v>
      </c>
      <c r="AT44" s="42">
        <v>249014.42115000001</v>
      </c>
      <c r="AU44" s="42">
        <v>210700</v>
      </c>
      <c r="AV44" s="42">
        <v>252300</v>
      </c>
      <c r="AW44" s="42">
        <v>717319</v>
      </c>
      <c r="AX44" s="42">
        <v>829129.35111000005</v>
      </c>
      <c r="AY44" s="78"/>
    </row>
    <row r="45" spans="1:51" s="104" customFormat="1" ht="18" x14ac:dyDescent="0.35">
      <c r="A45" s="61" t="s">
        <v>79</v>
      </c>
      <c r="B45" s="62">
        <v>41949</v>
      </c>
      <c r="C45" s="63" t="s">
        <v>17</v>
      </c>
      <c r="D45" s="63" t="s">
        <v>8</v>
      </c>
      <c r="E45" s="63" t="s">
        <v>569</v>
      </c>
      <c r="F45" s="63"/>
      <c r="G45" s="63"/>
      <c r="H45" s="63"/>
      <c r="I45" s="63"/>
      <c r="J45" s="63"/>
      <c r="K45" s="63" t="s">
        <v>501</v>
      </c>
      <c r="L45" s="63" t="s">
        <v>484</v>
      </c>
      <c r="M45" s="63" t="s">
        <v>104</v>
      </c>
      <c r="N45" s="63" t="s">
        <v>105</v>
      </c>
      <c r="O45" s="69">
        <v>104.6</v>
      </c>
      <c r="P45" s="69">
        <v>0.6</v>
      </c>
      <c r="Q45" s="69">
        <v>0</v>
      </c>
      <c r="R45" s="69">
        <v>0.6</v>
      </c>
      <c r="S45" s="56">
        <v>1830</v>
      </c>
      <c r="T45" s="56" t="s">
        <v>21</v>
      </c>
      <c r="U45" s="56" t="s">
        <v>21</v>
      </c>
      <c r="V45" s="56" t="s">
        <v>21</v>
      </c>
      <c r="W45" s="56" t="s">
        <v>21</v>
      </c>
      <c r="X45" s="56" t="s">
        <v>21</v>
      </c>
      <c r="Y45" s="56" t="s">
        <v>21</v>
      </c>
      <c r="Z45" s="94" t="s">
        <v>21</v>
      </c>
      <c r="AA45" s="56" t="s">
        <v>21</v>
      </c>
      <c r="AB45" s="56">
        <v>14.5617</v>
      </c>
      <c r="AC45" s="56">
        <v>57.090600000000002</v>
      </c>
      <c r="AD45" s="56" t="s">
        <v>21</v>
      </c>
      <c r="AE45" s="56" t="s">
        <v>21</v>
      </c>
      <c r="AF45" s="56">
        <v>0.2066052988047809</v>
      </c>
      <c r="AG45" s="56">
        <v>5.9074340551181104E-2</v>
      </c>
      <c r="AH45" s="56" t="s">
        <v>21</v>
      </c>
      <c r="AI45" s="56" t="s">
        <v>21</v>
      </c>
      <c r="AJ45" s="56">
        <v>2038.6423</v>
      </c>
      <c r="AK45" s="56">
        <v>6394.1433999999999</v>
      </c>
      <c r="AL45" s="56" t="s">
        <v>21</v>
      </c>
      <c r="AM45" s="56" t="s">
        <v>21</v>
      </c>
      <c r="AN45" s="56">
        <v>51.857930000000003</v>
      </c>
      <c r="AO45" s="56">
        <v>15.004882500000001</v>
      </c>
      <c r="AP45" s="56" t="s">
        <v>21</v>
      </c>
      <c r="AQ45" s="56">
        <v>101762</v>
      </c>
      <c r="AR45" s="56" t="s">
        <v>21</v>
      </c>
      <c r="AS45" s="56" t="s">
        <v>21</v>
      </c>
      <c r="AT45" s="56" t="s">
        <v>21</v>
      </c>
      <c r="AU45" s="56" t="s">
        <v>21</v>
      </c>
      <c r="AV45" s="56" t="s">
        <v>21</v>
      </c>
      <c r="AW45" s="56" t="s">
        <v>21</v>
      </c>
      <c r="AX45" s="56" t="s">
        <v>21</v>
      </c>
      <c r="AY45" s="102"/>
    </row>
    <row r="46" spans="1:51" s="103" customFormat="1" ht="18" x14ac:dyDescent="0.35">
      <c r="A46" s="61" t="s">
        <v>106</v>
      </c>
      <c r="B46" s="62">
        <v>41670</v>
      </c>
      <c r="C46" s="63" t="s">
        <v>17</v>
      </c>
      <c r="D46" s="63" t="s">
        <v>8</v>
      </c>
      <c r="E46" s="63" t="s">
        <v>455</v>
      </c>
      <c r="F46" s="63">
        <v>15</v>
      </c>
      <c r="G46" s="63"/>
      <c r="H46" s="63"/>
      <c r="I46" s="63" t="s">
        <v>524</v>
      </c>
      <c r="J46" s="63"/>
      <c r="K46" s="63"/>
      <c r="L46" s="63" t="s">
        <v>484</v>
      </c>
      <c r="M46" s="63" t="s">
        <v>107</v>
      </c>
      <c r="N46" s="63" t="s">
        <v>108</v>
      </c>
      <c r="O46" s="64">
        <v>5728.7382022499996</v>
      </c>
      <c r="P46" s="64" t="s">
        <v>21</v>
      </c>
      <c r="Q46" s="64" t="s">
        <v>21</v>
      </c>
      <c r="R46" s="64">
        <v>1305</v>
      </c>
      <c r="S46" s="56">
        <v>9363</v>
      </c>
      <c r="T46" s="56">
        <v>37506</v>
      </c>
      <c r="U46" s="56" t="s">
        <v>21</v>
      </c>
      <c r="V46" s="56" t="s">
        <v>21</v>
      </c>
      <c r="W46" s="56" t="s">
        <v>21</v>
      </c>
      <c r="X46" s="56" t="s">
        <v>21</v>
      </c>
      <c r="Y46" s="56" t="s">
        <v>21</v>
      </c>
      <c r="Z46" s="90" t="s">
        <v>21</v>
      </c>
      <c r="AA46" s="90">
        <v>10488.6</v>
      </c>
      <c r="AB46" s="90">
        <v>49024.1</v>
      </c>
      <c r="AC46" s="90">
        <v>26526.1</v>
      </c>
      <c r="AD46" s="90">
        <v>52498.400000000001</v>
      </c>
      <c r="AE46" s="90" t="s">
        <v>21</v>
      </c>
      <c r="AF46" s="90">
        <v>23368.393528719898</v>
      </c>
      <c r="AG46" s="90">
        <v>22636.9348464004</v>
      </c>
      <c r="AH46" s="90" t="s">
        <v>21</v>
      </c>
      <c r="AI46" s="90">
        <v>2464811</v>
      </c>
      <c r="AJ46" s="90">
        <v>12550175.4</v>
      </c>
      <c r="AK46" s="90">
        <v>6817197.9000000004</v>
      </c>
      <c r="AL46" s="90">
        <v>13387082.4</v>
      </c>
      <c r="AM46" s="90">
        <v>10097284.729083</v>
      </c>
      <c r="AN46" s="90">
        <v>5982308.7433522996</v>
      </c>
      <c r="AO46" s="90">
        <v>5840329.1903713001</v>
      </c>
      <c r="AP46" s="90" t="s">
        <v>21</v>
      </c>
      <c r="AQ46" s="90">
        <v>3934500</v>
      </c>
      <c r="AR46" s="90">
        <v>14550300</v>
      </c>
      <c r="AS46" s="90">
        <v>23522000</v>
      </c>
      <c r="AT46" s="90" t="s">
        <v>21</v>
      </c>
      <c r="AU46" s="90" t="s">
        <v>21</v>
      </c>
      <c r="AV46" s="90">
        <v>14502000.0000358</v>
      </c>
      <c r="AW46" s="90" t="s">
        <v>21</v>
      </c>
      <c r="AX46" s="90" t="s">
        <v>21</v>
      </c>
      <c r="AY46" s="102"/>
    </row>
    <row r="47" spans="1:51" s="103" customFormat="1" ht="18" x14ac:dyDescent="0.35">
      <c r="A47" s="61" t="s">
        <v>106</v>
      </c>
      <c r="B47" s="62">
        <v>41682</v>
      </c>
      <c r="C47" s="63" t="s">
        <v>0</v>
      </c>
      <c r="D47" s="63" t="s">
        <v>8</v>
      </c>
      <c r="E47" s="63" t="s">
        <v>456</v>
      </c>
      <c r="F47" s="63"/>
      <c r="G47" s="63"/>
      <c r="H47" s="63"/>
      <c r="I47" s="63"/>
      <c r="J47" s="63"/>
      <c r="K47" s="63"/>
      <c r="L47" s="63" t="s">
        <v>484</v>
      </c>
      <c r="M47" s="63" t="s">
        <v>109</v>
      </c>
      <c r="N47" s="63" t="s">
        <v>110</v>
      </c>
      <c r="O47" s="64">
        <v>305.7352128</v>
      </c>
      <c r="P47" s="64" t="s">
        <v>21</v>
      </c>
      <c r="Q47" s="64" t="s">
        <v>21</v>
      </c>
      <c r="R47" s="64">
        <v>149.80000000000001</v>
      </c>
      <c r="S47" s="56">
        <v>9710</v>
      </c>
      <c r="T47" s="56">
        <v>10010</v>
      </c>
      <c r="U47" s="56">
        <v>11419</v>
      </c>
      <c r="V47" s="56">
        <v>6009</v>
      </c>
      <c r="W47" s="56" t="s">
        <v>21</v>
      </c>
      <c r="X47" s="56" t="s">
        <v>21</v>
      </c>
      <c r="Y47" s="56" t="s">
        <v>21</v>
      </c>
      <c r="Z47" s="90">
        <v>8048</v>
      </c>
      <c r="AA47" s="90">
        <v>982.4</v>
      </c>
      <c r="AB47" s="90">
        <v>22.6</v>
      </c>
      <c r="AC47" s="90">
        <v>0.7</v>
      </c>
      <c r="AD47" s="90">
        <v>0.6</v>
      </c>
      <c r="AE47" s="90" t="s">
        <v>21</v>
      </c>
      <c r="AF47" s="90" t="s">
        <v>21</v>
      </c>
      <c r="AG47" s="90" t="s">
        <v>21</v>
      </c>
      <c r="AH47" s="90" t="s">
        <v>21</v>
      </c>
      <c r="AI47" s="90">
        <v>222995</v>
      </c>
      <c r="AJ47" s="90">
        <v>5788.4</v>
      </c>
      <c r="AK47" s="90">
        <v>171.5</v>
      </c>
      <c r="AL47" s="90">
        <v>163.5</v>
      </c>
      <c r="AM47" s="90">
        <v>2748.0897500000001</v>
      </c>
      <c r="AN47" s="90" t="s">
        <v>21</v>
      </c>
      <c r="AO47" s="90" t="s">
        <v>21</v>
      </c>
      <c r="AP47" s="90" t="s">
        <v>21</v>
      </c>
      <c r="AQ47" s="90">
        <v>399315</v>
      </c>
      <c r="AR47" s="90">
        <v>422277</v>
      </c>
      <c r="AS47" s="90">
        <v>450759.5</v>
      </c>
      <c r="AT47" s="90">
        <v>483800</v>
      </c>
      <c r="AU47" s="90" t="s">
        <v>21</v>
      </c>
      <c r="AV47" s="90" t="s">
        <v>21</v>
      </c>
      <c r="AW47" s="90" t="s">
        <v>21</v>
      </c>
      <c r="AX47" s="90">
        <v>662353.85199999996</v>
      </c>
      <c r="AY47" s="102"/>
    </row>
    <row r="48" spans="1:51" s="2" customFormat="1" ht="18" x14ac:dyDescent="0.35">
      <c r="A48" s="44" t="s">
        <v>106</v>
      </c>
      <c r="B48" s="45">
        <v>41684</v>
      </c>
      <c r="C48" s="43" t="s">
        <v>0</v>
      </c>
      <c r="D48" s="43" t="s">
        <v>22</v>
      </c>
      <c r="E48" s="43" t="s">
        <v>111</v>
      </c>
      <c r="F48" s="43">
        <v>20</v>
      </c>
      <c r="G48" s="43"/>
      <c r="H48" s="43"/>
      <c r="I48" s="43" t="s">
        <v>515</v>
      </c>
      <c r="J48" s="43"/>
      <c r="K48" s="43"/>
      <c r="L48" s="43" t="s">
        <v>484</v>
      </c>
      <c r="M48" s="43" t="s">
        <v>112</v>
      </c>
      <c r="N48" s="43" t="s">
        <v>113</v>
      </c>
      <c r="O48" s="46">
        <v>52.286557480000006</v>
      </c>
      <c r="P48" s="46" t="s">
        <v>21</v>
      </c>
      <c r="Q48" s="46" t="s">
        <v>21</v>
      </c>
      <c r="R48" s="46">
        <v>17.050073699999999</v>
      </c>
      <c r="S48" s="42">
        <v>20</v>
      </c>
      <c r="T48" s="42">
        <v>23</v>
      </c>
      <c r="U48" s="42">
        <v>39</v>
      </c>
      <c r="V48" s="42">
        <v>54</v>
      </c>
      <c r="W48" s="42">
        <v>72</v>
      </c>
      <c r="X48" s="42">
        <v>79</v>
      </c>
      <c r="Y48" s="42">
        <v>93</v>
      </c>
      <c r="Z48" s="72">
        <v>94</v>
      </c>
      <c r="AA48" s="72">
        <v>133.5</v>
      </c>
      <c r="AB48" s="72">
        <v>207.2</v>
      </c>
      <c r="AC48" s="72">
        <v>251.8</v>
      </c>
      <c r="AD48" s="72">
        <v>170.2</v>
      </c>
      <c r="AE48" s="72">
        <v>53.758083019607845</v>
      </c>
      <c r="AF48" s="72">
        <v>260.78000217578102</v>
      </c>
      <c r="AG48" s="72">
        <v>788.73203418217099</v>
      </c>
      <c r="AH48" s="72">
        <v>441.61547124031011</v>
      </c>
      <c r="AI48" s="72">
        <v>29500.3</v>
      </c>
      <c r="AJ48" s="72">
        <v>53030.400000000001</v>
      </c>
      <c r="AK48" s="72">
        <v>64711</v>
      </c>
      <c r="AL48" s="72">
        <v>43395.3</v>
      </c>
      <c r="AM48" s="72">
        <v>13772.896964</v>
      </c>
      <c r="AN48" s="72">
        <v>66759.680557</v>
      </c>
      <c r="AO48" s="72">
        <v>203492.86481900001</v>
      </c>
      <c r="AP48" s="72">
        <v>113936.79158</v>
      </c>
      <c r="AQ48" s="72">
        <v>1744.3</v>
      </c>
      <c r="AR48" s="72">
        <v>2369.6</v>
      </c>
      <c r="AS48" s="72">
        <v>1427.1</v>
      </c>
      <c r="AT48" s="72">
        <v>4142</v>
      </c>
      <c r="AU48" s="72">
        <v>0</v>
      </c>
      <c r="AV48" s="72">
        <v>500</v>
      </c>
      <c r="AW48" s="72">
        <v>0</v>
      </c>
      <c r="AX48" s="72">
        <v>912</v>
      </c>
      <c r="AY48" s="78"/>
    </row>
    <row r="49" spans="1:51" s="2" customFormat="1" ht="18" x14ac:dyDescent="0.35">
      <c r="A49" s="44" t="s">
        <v>106</v>
      </c>
      <c r="B49" s="45">
        <v>41696</v>
      </c>
      <c r="C49" s="43" t="s">
        <v>0</v>
      </c>
      <c r="D49" s="43" t="s">
        <v>8</v>
      </c>
      <c r="E49" s="43" t="s">
        <v>114</v>
      </c>
      <c r="F49" s="43">
        <v>60</v>
      </c>
      <c r="G49" s="43"/>
      <c r="H49" s="43"/>
      <c r="I49" s="43" t="s">
        <v>525</v>
      </c>
      <c r="J49" s="43"/>
      <c r="K49" s="43"/>
      <c r="L49" s="43" t="s">
        <v>484</v>
      </c>
      <c r="M49" s="43" t="s">
        <v>115</v>
      </c>
      <c r="N49" s="43" t="s">
        <v>116</v>
      </c>
      <c r="O49" s="46">
        <v>1703.3248000000001</v>
      </c>
      <c r="P49" s="46" t="s">
        <v>21</v>
      </c>
      <c r="Q49" s="46" t="s">
        <v>21</v>
      </c>
      <c r="R49" s="46">
        <v>621</v>
      </c>
      <c r="S49" s="42">
        <v>377</v>
      </c>
      <c r="T49" s="42">
        <v>378</v>
      </c>
      <c r="U49" s="42">
        <v>358</v>
      </c>
      <c r="V49" s="42">
        <v>327</v>
      </c>
      <c r="W49" s="42">
        <v>343</v>
      </c>
      <c r="X49" s="42">
        <v>288.22399999999999</v>
      </c>
      <c r="Y49" s="42">
        <v>457</v>
      </c>
      <c r="Z49" s="72">
        <v>556</v>
      </c>
      <c r="AA49" s="72">
        <v>2854.5</v>
      </c>
      <c r="AB49" s="72">
        <v>2418.3000000000002</v>
      </c>
      <c r="AC49" s="72">
        <v>2798</v>
      </c>
      <c r="AD49" s="72">
        <v>2350.3000000000002</v>
      </c>
      <c r="AE49" s="72">
        <v>3525.0647382745101</v>
      </c>
      <c r="AF49" s="72">
        <v>4275.34779278515</v>
      </c>
      <c r="AG49" s="72">
        <v>4714.5899743023301</v>
      </c>
      <c r="AH49" s="72">
        <v>4775.7331395348838</v>
      </c>
      <c r="AI49" s="72">
        <v>616562.1</v>
      </c>
      <c r="AJ49" s="72">
        <v>619095.6</v>
      </c>
      <c r="AK49" s="72">
        <v>719095.8</v>
      </c>
      <c r="AL49" s="72">
        <v>599332.5</v>
      </c>
      <c r="AM49" s="72">
        <v>899103.09413500002</v>
      </c>
      <c r="AN49" s="72">
        <v>1094489.034953</v>
      </c>
      <c r="AO49" s="72">
        <v>1216364.21337</v>
      </c>
      <c r="AP49" s="72">
        <v>1232139.1499999999</v>
      </c>
      <c r="AQ49" s="72">
        <v>226760</v>
      </c>
      <c r="AR49" s="72">
        <v>226458</v>
      </c>
      <c r="AS49" s="72">
        <v>235600</v>
      </c>
      <c r="AT49" s="72">
        <v>231591</v>
      </c>
      <c r="AU49" s="72">
        <v>245986</v>
      </c>
      <c r="AV49" s="72">
        <v>288224</v>
      </c>
      <c r="AW49" s="72">
        <v>396374</v>
      </c>
      <c r="AX49" s="72">
        <v>314735</v>
      </c>
      <c r="AY49" s="78"/>
    </row>
    <row r="50" spans="1:51" s="2" customFormat="1" ht="18" x14ac:dyDescent="0.35">
      <c r="A50" s="44" t="s">
        <v>106</v>
      </c>
      <c r="B50" s="45">
        <v>41717</v>
      </c>
      <c r="C50" s="43" t="s">
        <v>0</v>
      </c>
      <c r="D50" s="43" t="s">
        <v>8</v>
      </c>
      <c r="E50" s="43" t="s">
        <v>117</v>
      </c>
      <c r="F50" s="43">
        <v>60</v>
      </c>
      <c r="G50" s="43"/>
      <c r="H50" s="43"/>
      <c r="I50" s="43" t="s">
        <v>525</v>
      </c>
      <c r="J50" s="43"/>
      <c r="K50" s="43"/>
      <c r="L50" s="43" t="s">
        <v>484</v>
      </c>
      <c r="M50" s="43" t="s">
        <v>118</v>
      </c>
      <c r="N50" s="43" t="s">
        <v>119</v>
      </c>
      <c r="O50" s="46">
        <v>74.755774500000001</v>
      </c>
      <c r="P50" s="46" t="s">
        <v>21</v>
      </c>
      <c r="Q50" s="46" t="s">
        <v>21</v>
      </c>
      <c r="R50" s="46">
        <v>32.011773750000003</v>
      </c>
      <c r="S50" s="42">
        <v>90</v>
      </c>
      <c r="T50" s="42">
        <v>76</v>
      </c>
      <c r="U50" s="42">
        <v>80</v>
      </c>
      <c r="V50" s="42">
        <v>80</v>
      </c>
      <c r="W50" s="42">
        <v>86</v>
      </c>
      <c r="X50" s="42">
        <v>11.4</v>
      </c>
      <c r="Y50" s="42">
        <v>110</v>
      </c>
      <c r="Z50" s="72">
        <v>154</v>
      </c>
      <c r="AA50" s="72">
        <v>293.2</v>
      </c>
      <c r="AB50" s="72">
        <v>156.69999999999999</v>
      </c>
      <c r="AC50" s="72">
        <v>49.5</v>
      </c>
      <c r="AD50" s="72">
        <v>186.7</v>
      </c>
      <c r="AE50" s="72">
        <v>222.995389372549</v>
      </c>
      <c r="AF50" s="72">
        <v>77.926959448818906</v>
      </c>
      <c r="AG50" s="72">
        <v>4824.4441619186</v>
      </c>
      <c r="AH50" s="72">
        <v>5419.6267600775191</v>
      </c>
      <c r="AI50" s="72">
        <v>58934.5</v>
      </c>
      <c r="AJ50" s="72">
        <v>40117.800000000003</v>
      </c>
      <c r="AK50" s="72">
        <v>12729.7</v>
      </c>
      <c r="AL50" s="72">
        <v>47609.4</v>
      </c>
      <c r="AM50" s="72">
        <v>57790.967539999998</v>
      </c>
      <c r="AN50" s="72">
        <v>19793.447700000001</v>
      </c>
      <c r="AO50" s="72">
        <v>1244706.593775</v>
      </c>
      <c r="AP50" s="72">
        <v>1398263.7041</v>
      </c>
      <c r="AQ50" s="72">
        <v>3181</v>
      </c>
      <c r="AR50" s="72">
        <v>3911</v>
      </c>
      <c r="AS50" s="72">
        <v>7500</v>
      </c>
      <c r="AT50" s="72">
        <v>10075</v>
      </c>
      <c r="AU50" s="72">
        <v>7950</v>
      </c>
      <c r="AV50" s="72">
        <v>11387</v>
      </c>
      <c r="AW50" s="72">
        <v>13694</v>
      </c>
      <c r="AX50" s="72">
        <v>13130</v>
      </c>
      <c r="AY50" s="78"/>
    </row>
    <row r="51" spans="1:51" s="2" customFormat="1" ht="18" x14ac:dyDescent="0.35">
      <c r="A51" s="44" t="s">
        <v>106</v>
      </c>
      <c r="B51" s="45">
        <v>41725</v>
      </c>
      <c r="C51" s="43" t="s">
        <v>0</v>
      </c>
      <c r="D51" s="43" t="s">
        <v>22</v>
      </c>
      <c r="E51" s="43" t="s">
        <v>120</v>
      </c>
      <c r="F51" s="43">
        <v>20</v>
      </c>
      <c r="G51" s="43"/>
      <c r="H51" s="43"/>
      <c r="I51" s="43" t="s">
        <v>515</v>
      </c>
      <c r="J51" s="43"/>
      <c r="K51" s="43"/>
      <c r="L51" s="43" t="s">
        <v>484</v>
      </c>
      <c r="M51" s="43" t="s">
        <v>121</v>
      </c>
      <c r="N51" s="43" t="s">
        <v>122</v>
      </c>
      <c r="O51" s="46">
        <v>44.49619568</v>
      </c>
      <c r="P51" s="46" t="s">
        <v>21</v>
      </c>
      <c r="Q51" s="46" t="s">
        <v>21</v>
      </c>
      <c r="R51" s="46">
        <v>12.840551960000001</v>
      </c>
      <c r="S51" s="42">
        <v>72</v>
      </c>
      <c r="T51" s="42">
        <v>103</v>
      </c>
      <c r="U51" s="42">
        <v>165</v>
      </c>
      <c r="V51" s="42">
        <v>220</v>
      </c>
      <c r="W51" s="42">
        <v>232</v>
      </c>
      <c r="X51" s="42">
        <v>26.9114</v>
      </c>
      <c r="Y51" s="42" t="s">
        <v>21</v>
      </c>
      <c r="Z51" s="72" t="s">
        <v>21</v>
      </c>
      <c r="AA51" s="72">
        <v>80.400000000000006</v>
      </c>
      <c r="AB51" s="72">
        <v>1273.9000000000001</v>
      </c>
      <c r="AC51" s="72">
        <v>338</v>
      </c>
      <c r="AD51" s="72">
        <v>88.6</v>
      </c>
      <c r="AE51" s="72">
        <v>44.559040745098038</v>
      </c>
      <c r="AF51" s="72">
        <v>43.193179843750002</v>
      </c>
      <c r="AG51" s="72">
        <v>220.30479841085301</v>
      </c>
      <c r="AH51" s="72">
        <v>194.24001286821706</v>
      </c>
      <c r="AI51" s="72">
        <v>15686.7</v>
      </c>
      <c r="AJ51" s="72">
        <v>326129.7</v>
      </c>
      <c r="AK51" s="72">
        <v>86853.9</v>
      </c>
      <c r="AL51" s="72">
        <v>22597.9</v>
      </c>
      <c r="AM51" s="72">
        <v>11405.451069999999</v>
      </c>
      <c r="AN51" s="72">
        <v>11057.454040000001</v>
      </c>
      <c r="AO51" s="72">
        <v>56838.637990000003</v>
      </c>
      <c r="AP51" s="72">
        <v>50113.923320000002</v>
      </c>
      <c r="AQ51" s="72">
        <v>7188</v>
      </c>
      <c r="AR51" s="72">
        <v>14524</v>
      </c>
      <c r="AS51" s="72">
        <v>11300</v>
      </c>
      <c r="AT51" s="72">
        <v>11956</v>
      </c>
      <c r="AU51" s="72">
        <v>20087</v>
      </c>
      <c r="AV51" s="72">
        <v>26911.4</v>
      </c>
      <c r="AW51" s="72">
        <v>25507.263999999999</v>
      </c>
      <c r="AX51" s="72">
        <v>31309.634999999998</v>
      </c>
      <c r="AY51" s="78"/>
    </row>
    <row r="52" spans="1:51" s="2" customFormat="1" ht="18" x14ac:dyDescent="0.35">
      <c r="A52" s="44" t="s">
        <v>106</v>
      </c>
      <c r="B52" s="45">
        <v>41730</v>
      </c>
      <c r="C52" s="43" t="s">
        <v>0</v>
      </c>
      <c r="D52" s="43" t="s">
        <v>8</v>
      </c>
      <c r="E52" s="43" t="s">
        <v>123</v>
      </c>
      <c r="F52" s="43">
        <v>20</v>
      </c>
      <c r="G52" s="43"/>
      <c r="H52" s="43"/>
      <c r="I52" s="43" t="s">
        <v>515</v>
      </c>
      <c r="J52" s="43"/>
      <c r="K52" s="43"/>
      <c r="L52" s="43" t="s">
        <v>484</v>
      </c>
      <c r="M52" s="43" t="s">
        <v>124</v>
      </c>
      <c r="N52" s="43" t="s">
        <v>125</v>
      </c>
      <c r="O52" s="46">
        <v>64.003604999999993</v>
      </c>
      <c r="P52" s="46" t="s">
        <v>21</v>
      </c>
      <c r="Q52" s="46" t="s">
        <v>21</v>
      </c>
      <c r="R52" s="46">
        <v>22.999980000000001</v>
      </c>
      <c r="S52" s="42">
        <v>46</v>
      </c>
      <c r="T52" s="42">
        <v>54</v>
      </c>
      <c r="U52" s="42">
        <v>63</v>
      </c>
      <c r="V52" s="42">
        <v>60</v>
      </c>
      <c r="W52" s="42">
        <v>43</v>
      </c>
      <c r="X52" s="42">
        <v>28</v>
      </c>
      <c r="Y52" s="42">
        <v>25</v>
      </c>
      <c r="Z52" s="72">
        <v>33</v>
      </c>
      <c r="AA52" s="72">
        <v>133</v>
      </c>
      <c r="AB52" s="72">
        <v>78.7</v>
      </c>
      <c r="AC52" s="72">
        <v>34.9</v>
      </c>
      <c r="AD52" s="72">
        <v>135.69999999999999</v>
      </c>
      <c r="AE52" s="72">
        <v>226.52310388235296</v>
      </c>
      <c r="AF52" s="72">
        <v>644.88724889531204</v>
      </c>
      <c r="AG52" s="72">
        <v>4084.8461441872</v>
      </c>
      <c r="AH52" s="72">
        <v>826.59053802325582</v>
      </c>
      <c r="AI52" s="72">
        <v>25538.3</v>
      </c>
      <c r="AJ52" s="72">
        <v>20152</v>
      </c>
      <c r="AK52" s="72">
        <v>8981.2000000000007</v>
      </c>
      <c r="AL52" s="72">
        <v>34615</v>
      </c>
      <c r="AM52" s="72">
        <v>57879.321490499999</v>
      </c>
      <c r="AN52" s="72">
        <v>165091.1357172</v>
      </c>
      <c r="AO52" s="72">
        <v>1053890.3052002999</v>
      </c>
      <c r="AP52" s="72">
        <v>213260.35881000001</v>
      </c>
      <c r="AQ52" s="72">
        <v>3455</v>
      </c>
      <c r="AR52" s="72">
        <v>2360</v>
      </c>
      <c r="AS52" s="72">
        <v>1555</v>
      </c>
      <c r="AT52" s="72">
        <v>2141</v>
      </c>
      <c r="AU52" s="72">
        <v>2383</v>
      </c>
      <c r="AV52" s="72">
        <v>1770</v>
      </c>
      <c r="AW52" s="72">
        <v>1084</v>
      </c>
      <c r="AX52" s="72">
        <v>994</v>
      </c>
      <c r="AY52" s="78"/>
    </row>
    <row r="53" spans="1:51" s="2" customFormat="1" ht="18" x14ac:dyDescent="0.35">
      <c r="A53" s="44" t="s">
        <v>106</v>
      </c>
      <c r="B53" s="45">
        <v>41732</v>
      </c>
      <c r="C53" s="43" t="s">
        <v>0</v>
      </c>
      <c r="D53" s="43" t="s">
        <v>8</v>
      </c>
      <c r="E53" s="43" t="s">
        <v>126</v>
      </c>
      <c r="F53" s="43">
        <v>20</v>
      </c>
      <c r="G53" s="43"/>
      <c r="H53" s="43"/>
      <c r="I53" s="43" t="s">
        <v>515</v>
      </c>
      <c r="J53" s="43"/>
      <c r="K53" s="43"/>
      <c r="L53" s="43" t="s">
        <v>484</v>
      </c>
      <c r="M53" s="43" t="s">
        <v>127</v>
      </c>
      <c r="N53" s="43" t="s">
        <v>611</v>
      </c>
      <c r="O53" s="46">
        <v>119.3555937</v>
      </c>
      <c r="P53" s="46" t="s">
        <v>21</v>
      </c>
      <c r="Q53" s="46" t="s">
        <v>21</v>
      </c>
      <c r="R53" s="46">
        <v>39.674992899999999</v>
      </c>
      <c r="S53" s="42">
        <v>31</v>
      </c>
      <c r="T53" s="42">
        <v>34</v>
      </c>
      <c r="U53" s="42">
        <v>7</v>
      </c>
      <c r="V53" s="42">
        <v>12</v>
      </c>
      <c r="W53" s="42">
        <v>13</v>
      </c>
      <c r="X53" s="42">
        <v>12</v>
      </c>
      <c r="Y53" s="42" t="s">
        <v>21</v>
      </c>
      <c r="Z53" s="72" t="s">
        <v>21</v>
      </c>
      <c r="AA53" s="72">
        <v>180.9</v>
      </c>
      <c r="AB53" s="72">
        <v>189.8</v>
      </c>
      <c r="AC53" s="72">
        <v>460.1</v>
      </c>
      <c r="AD53" s="72">
        <v>179.8</v>
      </c>
      <c r="AE53" s="72">
        <v>139.48345376470587</v>
      </c>
      <c r="AF53" s="72">
        <v>70.013489667968798</v>
      </c>
      <c r="AG53" s="72">
        <v>168.49119875193799</v>
      </c>
      <c r="AH53" s="72" t="s">
        <v>21</v>
      </c>
      <c r="AI53" s="72">
        <v>34378.5</v>
      </c>
      <c r="AJ53" s="72">
        <v>48580.7</v>
      </c>
      <c r="AK53" s="72">
        <v>118248.9</v>
      </c>
      <c r="AL53" s="72">
        <v>45858.400000000001</v>
      </c>
      <c r="AM53" s="72">
        <v>35615.802829</v>
      </c>
      <c r="AN53" s="72">
        <v>17923.453355000001</v>
      </c>
      <c r="AO53" s="72">
        <v>43470.729277999999</v>
      </c>
      <c r="AP53" s="72" t="s">
        <v>21</v>
      </c>
      <c r="AQ53" s="72" t="s">
        <v>21</v>
      </c>
      <c r="AR53" s="72">
        <v>178</v>
      </c>
      <c r="AS53" s="72">
        <v>1304</v>
      </c>
      <c r="AT53" s="72">
        <v>5703</v>
      </c>
      <c r="AU53" s="72" t="s">
        <v>21</v>
      </c>
      <c r="AV53" s="72">
        <v>0</v>
      </c>
      <c r="AW53" s="72">
        <v>0</v>
      </c>
      <c r="AX53" s="72" t="s">
        <v>21</v>
      </c>
      <c r="AY53" s="78"/>
    </row>
    <row r="54" spans="1:51" s="2" customFormat="1" ht="18" x14ac:dyDescent="0.35">
      <c r="A54" s="44" t="s">
        <v>106</v>
      </c>
      <c r="B54" s="45">
        <v>41738</v>
      </c>
      <c r="C54" s="43" t="s">
        <v>0</v>
      </c>
      <c r="D54" s="43" t="s">
        <v>8</v>
      </c>
      <c r="E54" s="43" t="s">
        <v>128</v>
      </c>
      <c r="F54" s="43">
        <v>20</v>
      </c>
      <c r="G54" s="43"/>
      <c r="H54" s="43"/>
      <c r="I54" s="43" t="s">
        <v>515</v>
      </c>
      <c r="J54" s="43"/>
      <c r="K54" s="43"/>
      <c r="L54" s="43" t="s">
        <v>484</v>
      </c>
      <c r="M54" s="43" t="s">
        <v>129</v>
      </c>
      <c r="N54" s="43" t="s">
        <v>130</v>
      </c>
      <c r="O54" s="46">
        <v>182.64729600000001</v>
      </c>
      <c r="P54" s="46" t="s">
        <v>21</v>
      </c>
      <c r="Q54" s="46" t="s">
        <v>21</v>
      </c>
      <c r="R54" s="46">
        <v>49.999996799999998</v>
      </c>
      <c r="S54" s="42">
        <v>149</v>
      </c>
      <c r="T54" s="42">
        <v>164</v>
      </c>
      <c r="U54" s="42">
        <v>161</v>
      </c>
      <c r="V54" s="42">
        <v>172</v>
      </c>
      <c r="W54" s="42">
        <v>179</v>
      </c>
      <c r="X54" s="42">
        <v>26.754000000000001</v>
      </c>
      <c r="Y54" s="42">
        <v>165</v>
      </c>
      <c r="Z54" s="72">
        <v>165</v>
      </c>
      <c r="AA54" s="72">
        <v>135.1</v>
      </c>
      <c r="AB54" s="72">
        <v>70.5</v>
      </c>
      <c r="AC54" s="72">
        <v>105.6</v>
      </c>
      <c r="AD54" s="72">
        <v>106.4</v>
      </c>
      <c r="AE54" s="72">
        <v>135.49821462745098</v>
      </c>
      <c r="AF54" s="72">
        <v>56.094446545454602</v>
      </c>
      <c r="AG54" s="72">
        <v>4.7270225348837203</v>
      </c>
      <c r="AH54" s="72" t="s">
        <v>21</v>
      </c>
      <c r="AI54" s="72">
        <v>25134.9</v>
      </c>
      <c r="AJ54" s="72">
        <v>18046</v>
      </c>
      <c r="AK54" s="72">
        <v>27146.400000000001</v>
      </c>
      <c r="AL54" s="72">
        <v>27144.6</v>
      </c>
      <c r="AM54" s="72">
        <v>34679.828185999999</v>
      </c>
      <c r="AN54" s="72">
        <v>14191.894976</v>
      </c>
      <c r="AO54" s="72">
        <v>1016.309845</v>
      </c>
      <c r="AP54" s="72" t="s">
        <v>21</v>
      </c>
      <c r="AQ54" s="72">
        <v>19761</v>
      </c>
      <c r="AR54" s="72">
        <v>20064</v>
      </c>
      <c r="AS54" s="72">
        <v>23240</v>
      </c>
      <c r="AT54" s="72">
        <v>24695</v>
      </c>
      <c r="AU54" s="72">
        <v>24628</v>
      </c>
      <c r="AV54" s="72">
        <v>26411</v>
      </c>
      <c r="AW54" s="72">
        <v>17175</v>
      </c>
      <c r="AX54" s="72" t="s">
        <v>21</v>
      </c>
      <c r="AY54" s="78"/>
    </row>
    <row r="55" spans="1:51" s="2" customFormat="1" ht="18" x14ac:dyDescent="0.35">
      <c r="A55" s="44" t="s">
        <v>106</v>
      </c>
      <c r="B55" s="45">
        <v>41739</v>
      </c>
      <c r="C55" s="43" t="s">
        <v>0</v>
      </c>
      <c r="D55" s="43" t="s">
        <v>8</v>
      </c>
      <c r="E55" s="43" t="s">
        <v>131</v>
      </c>
      <c r="F55" s="43">
        <v>55</v>
      </c>
      <c r="G55" s="43"/>
      <c r="H55" s="43"/>
      <c r="I55" s="43" t="s">
        <v>527</v>
      </c>
      <c r="J55" s="43"/>
      <c r="K55" s="43"/>
      <c r="L55" s="43" t="s">
        <v>484</v>
      </c>
      <c r="M55" s="43" t="s">
        <v>132</v>
      </c>
      <c r="N55" s="43" t="s">
        <v>133</v>
      </c>
      <c r="O55" s="46">
        <v>106.965819</v>
      </c>
      <c r="P55" s="46" t="s">
        <v>21</v>
      </c>
      <c r="Q55" s="46" t="s">
        <v>21</v>
      </c>
      <c r="R55" s="46">
        <v>40.374819000000002</v>
      </c>
      <c r="S55" s="42">
        <v>58</v>
      </c>
      <c r="T55" s="42">
        <v>70</v>
      </c>
      <c r="U55" s="42">
        <v>63</v>
      </c>
      <c r="V55" s="42">
        <v>64</v>
      </c>
      <c r="W55" s="42">
        <v>60</v>
      </c>
      <c r="X55" s="42">
        <v>4.0750000000000002</v>
      </c>
      <c r="Y55" s="42">
        <v>62</v>
      </c>
      <c r="Z55" s="72">
        <v>62</v>
      </c>
      <c r="AA55" s="72">
        <v>122.7</v>
      </c>
      <c r="AB55" s="72">
        <v>62.3</v>
      </c>
      <c r="AC55" s="72">
        <v>62.5</v>
      </c>
      <c r="AD55" s="72">
        <v>115.2</v>
      </c>
      <c r="AE55" s="72">
        <v>103.53241850980392</v>
      </c>
      <c r="AF55" s="72">
        <v>65.167895726562506</v>
      </c>
      <c r="AG55" s="72">
        <v>234.30734571705401</v>
      </c>
      <c r="AH55" s="72">
        <v>1581.8588259302326</v>
      </c>
      <c r="AI55" s="72">
        <v>22692.9</v>
      </c>
      <c r="AJ55" s="72">
        <v>15943.7</v>
      </c>
      <c r="AK55" s="72">
        <v>16061.1</v>
      </c>
      <c r="AL55" s="72">
        <v>29386.3</v>
      </c>
      <c r="AM55" s="72">
        <v>26491.183203000001</v>
      </c>
      <c r="AN55" s="72">
        <v>16682.981306000001</v>
      </c>
      <c r="AO55" s="72">
        <v>60451.295194999999</v>
      </c>
      <c r="AP55" s="72">
        <v>408119.57708999998</v>
      </c>
      <c r="AQ55" s="72">
        <v>900</v>
      </c>
      <c r="AR55" s="72">
        <v>479</v>
      </c>
      <c r="AS55" s="72">
        <v>137</v>
      </c>
      <c r="AT55" s="72">
        <v>52.2</v>
      </c>
      <c r="AU55" s="72">
        <v>2309</v>
      </c>
      <c r="AV55" s="72">
        <v>1888</v>
      </c>
      <c r="AW55" s="72">
        <v>2205</v>
      </c>
      <c r="AX55" s="72">
        <v>5647</v>
      </c>
      <c r="AY55" s="78"/>
    </row>
    <row r="56" spans="1:51" s="103" customFormat="1" ht="18" x14ac:dyDescent="0.35">
      <c r="A56" s="61" t="s">
        <v>106</v>
      </c>
      <c r="B56" s="62">
        <v>41740</v>
      </c>
      <c r="C56" s="63" t="s">
        <v>0</v>
      </c>
      <c r="D56" s="63" t="s">
        <v>8</v>
      </c>
      <c r="E56" s="63" t="s">
        <v>574</v>
      </c>
      <c r="F56" s="63">
        <v>20</v>
      </c>
      <c r="G56" s="63"/>
      <c r="H56" s="63"/>
      <c r="I56" s="63" t="s">
        <v>515</v>
      </c>
      <c r="J56" s="63"/>
      <c r="K56" s="63"/>
      <c r="L56" s="63" t="s">
        <v>484</v>
      </c>
      <c r="M56" s="63" t="s">
        <v>134</v>
      </c>
      <c r="N56" s="63" t="s">
        <v>135</v>
      </c>
      <c r="O56" s="64">
        <v>63.561400560000003</v>
      </c>
      <c r="P56" s="64" t="s">
        <v>21</v>
      </c>
      <c r="Q56" s="64" t="s">
        <v>21</v>
      </c>
      <c r="R56" s="64">
        <v>16.20000108</v>
      </c>
      <c r="S56" s="56">
        <v>56</v>
      </c>
      <c r="T56" s="56">
        <v>60</v>
      </c>
      <c r="U56" s="56">
        <v>45</v>
      </c>
      <c r="V56" s="56">
        <v>45</v>
      </c>
      <c r="W56" s="56" t="s">
        <v>21</v>
      </c>
      <c r="X56" s="56" t="s">
        <v>21</v>
      </c>
      <c r="Y56" s="56" t="s">
        <v>21</v>
      </c>
      <c r="Z56" s="90">
        <v>45</v>
      </c>
      <c r="AA56" s="90">
        <v>34.4</v>
      </c>
      <c r="AB56" s="90">
        <v>254.8</v>
      </c>
      <c r="AC56" s="90">
        <v>87.4</v>
      </c>
      <c r="AD56" s="90">
        <v>259.7</v>
      </c>
      <c r="AE56" s="90" t="s">
        <v>21</v>
      </c>
      <c r="AF56" s="90" t="s">
        <v>21</v>
      </c>
      <c r="AG56" s="90" t="s">
        <v>21</v>
      </c>
      <c r="AH56" s="90" t="s">
        <v>21</v>
      </c>
      <c r="AI56" s="90">
        <v>6330</v>
      </c>
      <c r="AJ56" s="90">
        <v>65220.7</v>
      </c>
      <c r="AK56" s="90">
        <v>22473</v>
      </c>
      <c r="AL56" s="90">
        <v>66227</v>
      </c>
      <c r="AM56" s="90">
        <v>71942.153749000005</v>
      </c>
      <c r="AN56" s="90" t="s">
        <v>21</v>
      </c>
      <c r="AO56" s="90" t="s">
        <v>21</v>
      </c>
      <c r="AP56" s="90" t="s">
        <v>21</v>
      </c>
      <c r="AQ56" s="90">
        <v>1327</v>
      </c>
      <c r="AR56" s="90">
        <v>920</v>
      </c>
      <c r="AS56" s="90" t="s">
        <v>21</v>
      </c>
      <c r="AT56" s="90" t="s">
        <v>21</v>
      </c>
      <c r="AU56" s="90" t="s">
        <v>21</v>
      </c>
      <c r="AV56" s="90" t="s">
        <v>21</v>
      </c>
      <c r="AW56" s="90" t="s">
        <v>21</v>
      </c>
      <c r="AX56" s="90" t="s">
        <v>21</v>
      </c>
      <c r="AY56" s="102"/>
    </row>
    <row r="57" spans="1:51" s="103" customFormat="1" ht="18" x14ac:dyDescent="0.35">
      <c r="A57" s="61" t="s">
        <v>106</v>
      </c>
      <c r="B57" s="62">
        <v>41743</v>
      </c>
      <c r="C57" s="63" t="s">
        <v>0</v>
      </c>
      <c r="D57" s="63" t="s">
        <v>8</v>
      </c>
      <c r="E57" s="63" t="s">
        <v>573</v>
      </c>
      <c r="F57" s="63">
        <v>40</v>
      </c>
      <c r="G57" s="63"/>
      <c r="H57" s="63"/>
      <c r="I57" s="63" t="s">
        <v>506</v>
      </c>
      <c r="J57" s="63"/>
      <c r="K57" s="63"/>
      <c r="L57" s="63" t="s">
        <v>484</v>
      </c>
      <c r="M57" s="63" t="s">
        <v>136</v>
      </c>
      <c r="N57" s="63" t="s">
        <v>137</v>
      </c>
      <c r="O57" s="64">
        <v>69.068905259999994</v>
      </c>
      <c r="P57" s="64" t="s">
        <v>21</v>
      </c>
      <c r="Q57" s="64" t="s">
        <v>21</v>
      </c>
      <c r="R57" s="64">
        <v>24.7282017</v>
      </c>
      <c r="S57" s="56">
        <v>88</v>
      </c>
      <c r="T57" s="56">
        <v>82</v>
      </c>
      <c r="U57" s="56">
        <v>75</v>
      </c>
      <c r="V57" s="56">
        <v>65</v>
      </c>
      <c r="W57" s="56">
        <v>97</v>
      </c>
      <c r="X57" s="56">
        <v>30.684000000000001</v>
      </c>
      <c r="Y57" s="56" t="s">
        <v>21</v>
      </c>
      <c r="Z57" s="90" t="s">
        <v>21</v>
      </c>
      <c r="AA57" s="90">
        <v>133.4</v>
      </c>
      <c r="AB57" s="90">
        <v>76.099999999999994</v>
      </c>
      <c r="AC57" s="90">
        <v>13.3</v>
      </c>
      <c r="AD57" s="90">
        <v>64</v>
      </c>
      <c r="AE57" s="90">
        <v>26.641183019607841</v>
      </c>
      <c r="AF57" s="90">
        <v>46.120315253906199</v>
      </c>
      <c r="AG57" s="90">
        <v>67.927539120155103</v>
      </c>
      <c r="AH57" s="90" t="s">
        <v>21</v>
      </c>
      <c r="AI57" s="90">
        <v>24416.400000000001</v>
      </c>
      <c r="AJ57" s="90">
        <v>19490.3</v>
      </c>
      <c r="AK57" s="90">
        <v>3413.9</v>
      </c>
      <c r="AL57" s="90">
        <v>16315.7</v>
      </c>
      <c r="AM57" s="90">
        <v>6822.0735860000004</v>
      </c>
      <c r="AN57" s="90">
        <v>11806.800705</v>
      </c>
      <c r="AO57" s="90">
        <v>17525.305092999999</v>
      </c>
      <c r="AP57" s="90" t="s">
        <v>21</v>
      </c>
      <c r="AQ57" s="90">
        <v>7529</v>
      </c>
      <c r="AR57" s="90">
        <v>11223</v>
      </c>
      <c r="AS57" s="90">
        <v>10369</v>
      </c>
      <c r="AT57" s="90">
        <v>12242</v>
      </c>
      <c r="AU57" s="90">
        <v>18780</v>
      </c>
      <c r="AV57" s="90">
        <v>30684</v>
      </c>
      <c r="AW57" s="90" t="s">
        <v>21</v>
      </c>
      <c r="AX57" s="90">
        <v>30491</v>
      </c>
      <c r="AY57" s="102"/>
    </row>
    <row r="58" spans="1:51" s="2" customFormat="1" ht="18" x14ac:dyDescent="0.35">
      <c r="A58" s="44" t="s">
        <v>106</v>
      </c>
      <c r="B58" s="45">
        <v>41746</v>
      </c>
      <c r="C58" s="43" t="s">
        <v>0</v>
      </c>
      <c r="D58" s="43" t="s">
        <v>22</v>
      </c>
      <c r="E58" s="43" t="s">
        <v>138</v>
      </c>
      <c r="F58" s="43">
        <v>20</v>
      </c>
      <c r="G58" s="43"/>
      <c r="H58" s="43"/>
      <c r="I58" s="43" t="s">
        <v>515</v>
      </c>
      <c r="J58" s="43"/>
      <c r="K58" s="43"/>
      <c r="L58" s="43" t="s">
        <v>484</v>
      </c>
      <c r="M58" s="43" t="s">
        <v>139</v>
      </c>
      <c r="N58" s="43" t="s">
        <v>140</v>
      </c>
      <c r="O58" s="46">
        <v>54.5099515</v>
      </c>
      <c r="P58" s="46" t="s">
        <v>21</v>
      </c>
      <c r="Q58" s="46" t="s">
        <v>21</v>
      </c>
      <c r="R58" s="46">
        <v>10.87674</v>
      </c>
      <c r="S58" s="42">
        <v>25</v>
      </c>
      <c r="T58" s="42">
        <v>35</v>
      </c>
      <c r="U58" s="42">
        <v>34</v>
      </c>
      <c r="V58" s="42">
        <v>32</v>
      </c>
      <c r="W58" s="42">
        <v>29</v>
      </c>
      <c r="X58" s="42">
        <v>2.7839999999999998</v>
      </c>
      <c r="Y58" s="42" t="s">
        <v>21</v>
      </c>
      <c r="Z58" s="72" t="s">
        <v>21</v>
      </c>
      <c r="AA58" s="72">
        <v>38.6</v>
      </c>
      <c r="AB58" s="72">
        <v>21.3</v>
      </c>
      <c r="AC58" s="72">
        <v>36.9</v>
      </c>
      <c r="AD58" s="72">
        <v>57.3</v>
      </c>
      <c r="AE58" s="72">
        <v>36.190532549019608</v>
      </c>
      <c r="AF58" s="72">
        <v>44.013935386718799</v>
      </c>
      <c r="AG58" s="72">
        <v>36.9583275271318</v>
      </c>
      <c r="AH58" s="72">
        <v>36.439946085271323</v>
      </c>
      <c r="AI58" s="72">
        <v>6945.7</v>
      </c>
      <c r="AJ58" s="72">
        <v>5448.7</v>
      </c>
      <c r="AK58" s="72">
        <v>9474.2999999999993</v>
      </c>
      <c r="AL58" s="72">
        <v>14602.9</v>
      </c>
      <c r="AM58" s="72">
        <v>9262.6428810000107</v>
      </c>
      <c r="AN58" s="72">
        <v>11267.567459</v>
      </c>
      <c r="AO58" s="72">
        <v>9535.2485020000004</v>
      </c>
      <c r="AP58" s="72">
        <v>9401.5060900000008</v>
      </c>
      <c r="AQ58" s="72">
        <v>800</v>
      </c>
      <c r="AR58" s="72">
        <v>1531</v>
      </c>
      <c r="AS58" s="72">
        <v>1889</v>
      </c>
      <c r="AT58" s="72">
        <v>2429</v>
      </c>
      <c r="AU58" s="72">
        <v>1928.8</v>
      </c>
      <c r="AV58" s="72">
        <v>2784</v>
      </c>
      <c r="AW58" s="72">
        <v>744</v>
      </c>
      <c r="AX58" s="72">
        <v>1481</v>
      </c>
      <c r="AY58" s="78"/>
    </row>
    <row r="59" spans="1:51" s="103" customFormat="1" ht="18" x14ac:dyDescent="0.35">
      <c r="A59" s="61" t="s">
        <v>106</v>
      </c>
      <c r="B59" s="62">
        <v>41757</v>
      </c>
      <c r="C59" s="63" t="s">
        <v>17</v>
      </c>
      <c r="D59" s="63" t="s">
        <v>8</v>
      </c>
      <c r="E59" s="63" t="s">
        <v>141</v>
      </c>
      <c r="F59" s="63">
        <v>20</v>
      </c>
      <c r="G59" s="63"/>
      <c r="H59" s="63"/>
      <c r="I59" s="63" t="s">
        <v>515</v>
      </c>
      <c r="J59" s="63"/>
      <c r="K59" s="63"/>
      <c r="L59" s="63" t="s">
        <v>484</v>
      </c>
      <c r="M59" s="63" t="s">
        <v>142</v>
      </c>
      <c r="N59" s="63" t="s">
        <v>143</v>
      </c>
      <c r="O59" s="64">
        <v>90.011798549999995</v>
      </c>
      <c r="P59" s="64" t="s">
        <v>21</v>
      </c>
      <c r="Q59" s="64" t="s">
        <v>21</v>
      </c>
      <c r="R59" s="64">
        <v>18.00235125</v>
      </c>
      <c r="S59" s="56">
        <v>17</v>
      </c>
      <c r="T59" s="56">
        <v>23</v>
      </c>
      <c r="U59" s="56">
        <v>32</v>
      </c>
      <c r="V59" s="56">
        <v>39</v>
      </c>
      <c r="W59" s="56">
        <v>37</v>
      </c>
      <c r="X59" s="56">
        <v>1.105</v>
      </c>
      <c r="Y59" s="56" t="s">
        <v>21</v>
      </c>
      <c r="Z59" s="90">
        <v>40</v>
      </c>
      <c r="AA59" s="90">
        <v>4.5</v>
      </c>
      <c r="AB59" s="90">
        <v>1.8</v>
      </c>
      <c r="AC59" s="90">
        <v>0.6</v>
      </c>
      <c r="AD59" s="90">
        <v>1.7</v>
      </c>
      <c r="AE59" s="90">
        <v>5.6740030196078433</v>
      </c>
      <c r="AF59" s="90">
        <v>3.4066473913043498</v>
      </c>
      <c r="AG59" s="90">
        <v>10.559303692307701</v>
      </c>
      <c r="AH59" s="90" t="s">
        <v>21</v>
      </c>
      <c r="AI59" s="90">
        <v>793.9</v>
      </c>
      <c r="AJ59" s="90">
        <v>448.1</v>
      </c>
      <c r="AK59" s="90">
        <v>149.1</v>
      </c>
      <c r="AL59" s="90">
        <v>423</v>
      </c>
      <c r="AM59" s="90">
        <v>1451.53287</v>
      </c>
      <c r="AN59" s="90">
        <v>391.76445000000001</v>
      </c>
      <c r="AO59" s="90">
        <v>686.35473999999999</v>
      </c>
      <c r="AP59" s="90" t="s">
        <v>21</v>
      </c>
      <c r="AQ59" s="90" t="s">
        <v>21</v>
      </c>
      <c r="AR59" s="90" t="s">
        <v>21</v>
      </c>
      <c r="AS59" s="90" t="s">
        <v>21</v>
      </c>
      <c r="AT59" s="90" t="s">
        <v>21</v>
      </c>
      <c r="AU59" s="90">
        <v>663</v>
      </c>
      <c r="AV59" s="90">
        <v>987.269468892026</v>
      </c>
      <c r="AW59" s="90" t="s">
        <v>21</v>
      </c>
      <c r="AX59" s="90" t="s">
        <v>21</v>
      </c>
      <c r="AY59" s="102"/>
    </row>
    <row r="60" spans="1:51" s="103" customFormat="1" ht="18" x14ac:dyDescent="0.35">
      <c r="A60" s="61" t="s">
        <v>106</v>
      </c>
      <c r="B60" s="62">
        <v>41759</v>
      </c>
      <c r="C60" s="63" t="s">
        <v>0</v>
      </c>
      <c r="D60" s="63" t="s">
        <v>22</v>
      </c>
      <c r="E60" s="63" t="s">
        <v>457</v>
      </c>
      <c r="F60" s="54">
        <v>50</v>
      </c>
      <c r="G60" s="54"/>
      <c r="H60" s="54"/>
      <c r="I60" s="54" t="s">
        <v>509</v>
      </c>
      <c r="J60" s="63"/>
      <c r="K60" s="63"/>
      <c r="L60" s="63" t="s">
        <v>484</v>
      </c>
      <c r="M60" s="63" t="s">
        <v>144</v>
      </c>
      <c r="N60" s="63" t="s">
        <v>145</v>
      </c>
      <c r="O60" s="64">
        <v>43.789712000000002</v>
      </c>
      <c r="P60" s="64" t="s">
        <v>21</v>
      </c>
      <c r="Q60" s="64" t="s">
        <v>21</v>
      </c>
      <c r="R60" s="64">
        <v>14.26</v>
      </c>
      <c r="S60" s="56">
        <v>16</v>
      </c>
      <c r="T60" s="56">
        <v>14</v>
      </c>
      <c r="U60" s="56" t="s">
        <v>21</v>
      </c>
      <c r="V60" s="56">
        <v>30</v>
      </c>
      <c r="W60" s="56" t="s">
        <v>21</v>
      </c>
      <c r="X60" s="56" t="s">
        <v>21</v>
      </c>
      <c r="Y60" s="56" t="s">
        <v>21</v>
      </c>
      <c r="Z60" s="90" t="s">
        <v>21</v>
      </c>
      <c r="AA60" s="90">
        <v>84.7</v>
      </c>
      <c r="AB60" s="90">
        <v>23.6</v>
      </c>
      <c r="AC60" s="90">
        <v>19.8</v>
      </c>
      <c r="AD60" s="90">
        <v>8.1</v>
      </c>
      <c r="AE60" s="90" t="s">
        <v>21</v>
      </c>
      <c r="AF60" s="90" t="s">
        <v>21</v>
      </c>
      <c r="AG60" s="90" t="s">
        <v>21</v>
      </c>
      <c r="AH60" s="90" t="s">
        <v>21</v>
      </c>
      <c r="AI60" s="90">
        <v>14658.8</v>
      </c>
      <c r="AJ60" s="90">
        <v>6049.9</v>
      </c>
      <c r="AK60" s="90">
        <v>5101.3999999999996</v>
      </c>
      <c r="AL60" s="90">
        <v>2072.3000000000002</v>
      </c>
      <c r="AM60" s="90" t="s">
        <v>21</v>
      </c>
      <c r="AN60" s="90" t="s">
        <v>21</v>
      </c>
      <c r="AO60" s="90" t="s">
        <v>21</v>
      </c>
      <c r="AP60" s="90" t="s">
        <v>21</v>
      </c>
      <c r="AQ60" s="90">
        <v>12</v>
      </c>
      <c r="AR60" s="90">
        <v>124</v>
      </c>
      <c r="AS60" s="90" t="s">
        <v>21</v>
      </c>
      <c r="AT60" s="90">
        <v>352</v>
      </c>
      <c r="AU60" s="90" t="s">
        <v>21</v>
      </c>
      <c r="AV60" s="90" t="s">
        <v>21</v>
      </c>
      <c r="AW60" s="90" t="s">
        <v>21</v>
      </c>
      <c r="AX60" s="90" t="s">
        <v>21</v>
      </c>
      <c r="AY60" s="102"/>
    </row>
    <row r="61" spans="1:51" s="2" customFormat="1" ht="18" x14ac:dyDescent="0.35">
      <c r="A61" s="44" t="s">
        <v>106</v>
      </c>
      <c r="B61" s="45">
        <v>41781</v>
      </c>
      <c r="C61" s="43" t="s">
        <v>0</v>
      </c>
      <c r="D61" s="43" t="s">
        <v>22</v>
      </c>
      <c r="E61" s="43" t="s">
        <v>146</v>
      </c>
      <c r="F61" s="40">
        <v>10</v>
      </c>
      <c r="G61" s="40"/>
      <c r="H61" s="40"/>
      <c r="I61" s="40" t="s">
        <v>503</v>
      </c>
      <c r="J61" s="43"/>
      <c r="K61" s="43"/>
      <c r="L61" s="43" t="s">
        <v>484</v>
      </c>
      <c r="M61" s="43" t="s">
        <v>147</v>
      </c>
      <c r="N61" s="43" t="s">
        <v>148</v>
      </c>
      <c r="O61" s="46">
        <v>27.099718199999998</v>
      </c>
      <c r="P61" s="46" t="s">
        <v>21</v>
      </c>
      <c r="Q61" s="46" t="s">
        <v>21</v>
      </c>
      <c r="R61" s="46">
        <v>8.1832489200000005</v>
      </c>
      <c r="S61" s="42">
        <v>302</v>
      </c>
      <c r="T61" s="42">
        <v>489</v>
      </c>
      <c r="U61" s="42">
        <v>537</v>
      </c>
      <c r="V61" s="42">
        <v>700</v>
      </c>
      <c r="W61" s="42">
        <v>837</v>
      </c>
      <c r="X61" s="42" t="s">
        <v>21</v>
      </c>
      <c r="Y61" s="42">
        <v>1000</v>
      </c>
      <c r="Z61" s="72" t="s">
        <v>21</v>
      </c>
      <c r="AA61" s="72">
        <v>50.5</v>
      </c>
      <c r="AB61" s="72">
        <v>26.8</v>
      </c>
      <c r="AC61" s="72">
        <v>99.4</v>
      </c>
      <c r="AD61" s="72">
        <v>256.7</v>
      </c>
      <c r="AE61" s="72">
        <v>244.89335580392157</v>
      </c>
      <c r="AF61" s="72">
        <v>152.13554878906299</v>
      </c>
      <c r="AG61" s="72">
        <v>106.37535162790699</v>
      </c>
      <c r="AH61" s="72">
        <v>122.22422375968993</v>
      </c>
      <c r="AI61" s="72">
        <v>7984.4</v>
      </c>
      <c r="AJ61" s="72">
        <v>6872.2</v>
      </c>
      <c r="AK61" s="72">
        <v>25544.6</v>
      </c>
      <c r="AL61" s="72">
        <v>65470.8</v>
      </c>
      <c r="AM61" s="72">
        <v>62594.931024999998</v>
      </c>
      <c r="AN61" s="72">
        <v>38946.700490000003</v>
      </c>
      <c r="AO61" s="72">
        <v>27444.84072</v>
      </c>
      <c r="AP61" s="72">
        <v>31533.849730000002</v>
      </c>
      <c r="AQ61" s="72">
        <v>49675</v>
      </c>
      <c r="AR61" s="72">
        <v>82734</v>
      </c>
      <c r="AS61" s="72">
        <v>105945</v>
      </c>
      <c r="AT61" s="72">
        <v>124000</v>
      </c>
      <c r="AU61" s="72">
        <v>163217</v>
      </c>
      <c r="AV61" s="72">
        <v>203216</v>
      </c>
      <c r="AW61" s="72">
        <v>189945</v>
      </c>
      <c r="AX61" s="72">
        <v>214400</v>
      </c>
      <c r="AY61" s="78"/>
    </row>
    <row r="62" spans="1:51" s="2" customFormat="1" ht="18" x14ac:dyDescent="0.35">
      <c r="A62" s="44" t="s">
        <v>106</v>
      </c>
      <c r="B62" s="45">
        <v>41787</v>
      </c>
      <c r="C62" s="43" t="s">
        <v>0</v>
      </c>
      <c r="D62" s="43" t="s">
        <v>22</v>
      </c>
      <c r="E62" s="43" t="s">
        <v>149</v>
      </c>
      <c r="F62" s="40">
        <v>10</v>
      </c>
      <c r="G62" s="40"/>
      <c r="H62" s="40"/>
      <c r="I62" s="40" t="s">
        <v>503</v>
      </c>
      <c r="J62" s="43"/>
      <c r="K62" s="43"/>
      <c r="L62" s="43" t="s">
        <v>484</v>
      </c>
      <c r="M62" s="43" t="s">
        <v>150</v>
      </c>
      <c r="N62" s="43" t="s">
        <v>151</v>
      </c>
      <c r="O62" s="46">
        <v>30.023423940000001</v>
      </c>
      <c r="P62" s="46" t="s">
        <v>21</v>
      </c>
      <c r="Q62" s="46" t="s">
        <v>21</v>
      </c>
      <c r="R62" s="46">
        <v>7.2858844999999999</v>
      </c>
      <c r="S62" s="42">
        <v>62</v>
      </c>
      <c r="T62" s="42">
        <v>53</v>
      </c>
      <c r="U62" s="42">
        <v>54</v>
      </c>
      <c r="V62" s="42">
        <v>69</v>
      </c>
      <c r="W62" s="42">
        <v>81</v>
      </c>
      <c r="X62" s="42">
        <v>74</v>
      </c>
      <c r="Y62" s="42">
        <v>81</v>
      </c>
      <c r="Z62" s="72" t="s">
        <v>21</v>
      </c>
      <c r="AA62" s="72">
        <v>39.9</v>
      </c>
      <c r="AB62" s="72">
        <v>10.8</v>
      </c>
      <c r="AC62" s="72">
        <v>2.6</v>
      </c>
      <c r="AD62" s="72">
        <v>26</v>
      </c>
      <c r="AE62" s="72">
        <v>6.5688978039215691</v>
      </c>
      <c r="AF62" s="72">
        <v>5.8999117968750001</v>
      </c>
      <c r="AG62" s="72">
        <v>8.1064519279661003</v>
      </c>
      <c r="AH62" s="72" t="s">
        <v>21</v>
      </c>
      <c r="AI62" s="72">
        <v>6145.5</v>
      </c>
      <c r="AJ62" s="72">
        <v>2762.2</v>
      </c>
      <c r="AK62" s="72">
        <v>672.5</v>
      </c>
      <c r="AL62" s="72">
        <v>6630.8</v>
      </c>
      <c r="AM62" s="72">
        <v>1701.2045000000001</v>
      </c>
      <c r="AN62" s="72">
        <v>1510.37742</v>
      </c>
      <c r="AO62" s="72">
        <v>1913.1226549999999</v>
      </c>
      <c r="AP62" s="72" t="s">
        <v>21</v>
      </c>
      <c r="AQ62" s="72">
        <v>8516</v>
      </c>
      <c r="AR62" s="72">
        <v>7529</v>
      </c>
      <c r="AS62" s="72">
        <v>11682</v>
      </c>
      <c r="AT62" s="72">
        <v>12600.5</v>
      </c>
      <c r="AU62" s="72">
        <v>14158.183999999999</v>
      </c>
      <c r="AV62" s="72">
        <v>15800</v>
      </c>
      <c r="AW62" s="72" t="s">
        <v>21</v>
      </c>
      <c r="AX62" s="72" t="s">
        <v>21</v>
      </c>
      <c r="AY62" s="78"/>
    </row>
    <row r="63" spans="1:51" s="2" customFormat="1" ht="18" x14ac:dyDescent="0.35">
      <c r="A63" s="44" t="s">
        <v>106</v>
      </c>
      <c r="B63" s="45">
        <v>41800</v>
      </c>
      <c r="C63" s="43" t="s">
        <v>0</v>
      </c>
      <c r="D63" s="43" t="s">
        <v>8</v>
      </c>
      <c r="E63" s="43" t="s">
        <v>152</v>
      </c>
      <c r="F63" s="43">
        <v>40</v>
      </c>
      <c r="G63" s="43"/>
      <c r="H63" s="43"/>
      <c r="I63" s="43" t="s">
        <v>506</v>
      </c>
      <c r="J63" s="43"/>
      <c r="K63" s="43"/>
      <c r="L63" s="43" t="s">
        <v>484</v>
      </c>
      <c r="M63" s="43" t="s">
        <v>153</v>
      </c>
      <c r="N63" s="43" t="s">
        <v>154</v>
      </c>
      <c r="O63" s="46">
        <v>2422.1371037499998</v>
      </c>
      <c r="P63" s="46" t="s">
        <v>21</v>
      </c>
      <c r="Q63" s="46" t="s">
        <v>21</v>
      </c>
      <c r="R63" s="46">
        <v>846.67244949999997</v>
      </c>
      <c r="S63" s="42">
        <v>105865</v>
      </c>
      <c r="T63" s="42">
        <v>107554</v>
      </c>
      <c r="U63" s="42">
        <v>118990</v>
      </c>
      <c r="V63" s="42">
        <v>127000</v>
      </c>
      <c r="W63" s="42">
        <v>132000</v>
      </c>
      <c r="X63" s="42">
        <v>4923</v>
      </c>
      <c r="Y63" s="42">
        <v>104566</v>
      </c>
      <c r="Z63" s="72">
        <v>104566</v>
      </c>
      <c r="AA63" s="72">
        <v>3181.8</v>
      </c>
      <c r="AB63" s="72">
        <v>2949.2</v>
      </c>
      <c r="AC63" s="72">
        <v>5480.8</v>
      </c>
      <c r="AD63" s="72">
        <v>7404.8</v>
      </c>
      <c r="AE63" s="72">
        <v>6351.2919560784312</v>
      </c>
      <c r="AF63" s="72">
        <v>4212.5664869140601</v>
      </c>
      <c r="AG63" s="72">
        <v>4600.0836611821696</v>
      </c>
      <c r="AH63" s="72">
        <v>3434.4173651937986</v>
      </c>
      <c r="AI63" s="72">
        <v>461361.9</v>
      </c>
      <c r="AJ63" s="72">
        <v>754993.6</v>
      </c>
      <c r="AK63" s="72">
        <v>1408575</v>
      </c>
      <c r="AL63" s="72">
        <v>1888212.6</v>
      </c>
      <c r="AM63" s="72">
        <v>1622917.447162</v>
      </c>
      <c r="AN63" s="72">
        <v>1078417.0206500001</v>
      </c>
      <c r="AO63" s="72">
        <v>1186821.5845850001</v>
      </c>
      <c r="AP63" s="72">
        <v>886079.68021999998</v>
      </c>
      <c r="AQ63" s="72">
        <v>5340800</v>
      </c>
      <c r="AR63" s="72">
        <v>5674100</v>
      </c>
      <c r="AS63" s="72">
        <v>5896000</v>
      </c>
      <c r="AT63" s="72">
        <v>6422000</v>
      </c>
      <c r="AU63" s="72">
        <v>6694300</v>
      </c>
      <c r="AV63" s="72">
        <v>4923000</v>
      </c>
      <c r="AW63" s="72">
        <v>3967000</v>
      </c>
      <c r="AX63" s="72">
        <v>3875000</v>
      </c>
      <c r="AY63" s="78"/>
    </row>
    <row r="64" spans="1:51" s="2" customFormat="1" ht="18" x14ac:dyDescent="0.35">
      <c r="A64" s="44" t="s">
        <v>106</v>
      </c>
      <c r="B64" s="45">
        <v>41807</v>
      </c>
      <c r="C64" s="43" t="s">
        <v>0</v>
      </c>
      <c r="D64" s="43" t="s">
        <v>8</v>
      </c>
      <c r="E64" s="43" t="s">
        <v>155</v>
      </c>
      <c r="F64" s="43">
        <v>20</v>
      </c>
      <c r="G64" s="43"/>
      <c r="H64" s="43"/>
      <c r="I64" s="43" t="s">
        <v>515</v>
      </c>
      <c r="J64" s="43"/>
      <c r="K64" s="43"/>
      <c r="L64" s="43" t="s">
        <v>484</v>
      </c>
      <c r="M64" s="43" t="s">
        <v>156</v>
      </c>
      <c r="N64" s="43" t="s">
        <v>157</v>
      </c>
      <c r="O64" s="46">
        <v>100.44650159999999</v>
      </c>
      <c r="P64" s="46" t="s">
        <v>21</v>
      </c>
      <c r="Q64" s="46" t="s">
        <v>21</v>
      </c>
      <c r="R64" s="46">
        <v>34.499994479999998</v>
      </c>
      <c r="S64" s="42">
        <v>32</v>
      </c>
      <c r="T64" s="42">
        <v>37</v>
      </c>
      <c r="U64" s="42">
        <v>39</v>
      </c>
      <c r="V64" s="42">
        <v>39</v>
      </c>
      <c r="W64" s="42">
        <v>29</v>
      </c>
      <c r="X64" s="42">
        <v>29</v>
      </c>
      <c r="Y64" s="42">
        <v>28</v>
      </c>
      <c r="Z64" s="72" t="s">
        <v>21</v>
      </c>
      <c r="AA64" s="72">
        <v>63.6</v>
      </c>
      <c r="AB64" s="72">
        <v>35</v>
      </c>
      <c r="AC64" s="72">
        <v>149.4</v>
      </c>
      <c r="AD64" s="72">
        <v>118.9</v>
      </c>
      <c r="AE64" s="72">
        <v>268.00793466666664</v>
      </c>
      <c r="AF64" s="72">
        <v>94.350606335937499</v>
      </c>
      <c r="AG64" s="72">
        <v>260.89034475155</v>
      </c>
      <c r="AH64" s="72">
        <v>1376.0983894573644</v>
      </c>
      <c r="AI64" s="72">
        <v>8901</v>
      </c>
      <c r="AJ64" s="72">
        <v>8952.1</v>
      </c>
      <c r="AK64" s="72">
        <v>38392</v>
      </c>
      <c r="AL64" s="72">
        <v>30309</v>
      </c>
      <c r="AM64" s="72">
        <v>68618.631668999893</v>
      </c>
      <c r="AN64" s="72">
        <v>24153.755222</v>
      </c>
      <c r="AO64" s="72">
        <v>67309.708945899998</v>
      </c>
      <c r="AP64" s="72">
        <v>355033.38448000001</v>
      </c>
      <c r="AQ64" s="72">
        <v>2426.6</v>
      </c>
      <c r="AR64" s="72">
        <v>3296.3</v>
      </c>
      <c r="AS64" s="72">
        <v>2515.9</v>
      </c>
      <c r="AT64" s="72">
        <v>2535.3000000000002</v>
      </c>
      <c r="AU64" s="72">
        <v>1598.3</v>
      </c>
      <c r="AV64" s="72">
        <v>0</v>
      </c>
      <c r="AW64" s="72">
        <v>0</v>
      </c>
      <c r="AX64" s="72">
        <v>0</v>
      </c>
      <c r="AY64" s="78"/>
    </row>
    <row r="65" spans="1:51" s="2" customFormat="1" ht="18" x14ac:dyDescent="0.35">
      <c r="A65" s="44" t="s">
        <v>106</v>
      </c>
      <c r="B65" s="45">
        <v>41809</v>
      </c>
      <c r="C65" s="43" t="s">
        <v>0</v>
      </c>
      <c r="D65" s="43" t="s">
        <v>8</v>
      </c>
      <c r="E65" s="43" t="s">
        <v>106</v>
      </c>
      <c r="F65" s="43">
        <v>30</v>
      </c>
      <c r="G65" s="43"/>
      <c r="H65" s="43"/>
      <c r="I65" s="43" t="s">
        <v>513</v>
      </c>
      <c r="J65" s="43"/>
      <c r="K65" s="43"/>
      <c r="L65" s="43" t="s">
        <v>484</v>
      </c>
      <c r="M65" s="43" t="s">
        <v>158</v>
      </c>
      <c r="N65" s="43" t="s">
        <v>159</v>
      </c>
      <c r="O65" s="46">
        <v>1400</v>
      </c>
      <c r="P65" s="46" t="s">
        <v>21</v>
      </c>
      <c r="Q65" s="46" t="s">
        <v>21</v>
      </c>
      <c r="R65" s="46">
        <v>844.97762</v>
      </c>
      <c r="S65" s="42">
        <v>729</v>
      </c>
      <c r="T65" s="42">
        <v>635</v>
      </c>
      <c r="U65" s="42">
        <v>574</v>
      </c>
      <c r="V65" s="42">
        <v>687</v>
      </c>
      <c r="W65" s="42">
        <v>848</v>
      </c>
      <c r="X65" s="42">
        <v>679.1</v>
      </c>
      <c r="Y65" s="42">
        <v>1435</v>
      </c>
      <c r="Z65" s="72">
        <v>2108</v>
      </c>
      <c r="AA65" s="72">
        <v>5228.8</v>
      </c>
      <c r="AB65" s="72">
        <v>4325.2</v>
      </c>
      <c r="AC65" s="72">
        <v>4633.8999999999996</v>
      </c>
      <c r="AD65" s="72">
        <v>6107.7</v>
      </c>
      <c r="AE65" s="72">
        <v>5845.13132117647</v>
      </c>
      <c r="AF65" s="72">
        <v>7107.4465275195298</v>
      </c>
      <c r="AG65" s="72">
        <v>11607.177204845</v>
      </c>
      <c r="AH65" s="72">
        <v>17198.049089922479</v>
      </c>
      <c r="AI65" s="72">
        <v>721579</v>
      </c>
      <c r="AJ65" s="72">
        <v>1107241.6000000001</v>
      </c>
      <c r="AK65" s="72">
        <v>1190924.7</v>
      </c>
      <c r="AL65" s="72">
        <v>1557468.5</v>
      </c>
      <c r="AM65" s="72">
        <v>1488970.290542</v>
      </c>
      <c r="AN65" s="72">
        <v>1819506.3110450001</v>
      </c>
      <c r="AO65" s="72">
        <v>2994651.7188499998</v>
      </c>
      <c r="AP65" s="72">
        <v>4437096.6651999997</v>
      </c>
      <c r="AQ65" s="72">
        <v>492498</v>
      </c>
      <c r="AR65" s="72">
        <v>518547</v>
      </c>
      <c r="AS65" s="72">
        <v>496400</v>
      </c>
      <c r="AT65" s="72">
        <v>532300</v>
      </c>
      <c r="AU65" s="72">
        <v>615033</v>
      </c>
      <c r="AV65" s="72">
        <v>679306</v>
      </c>
      <c r="AW65" s="72">
        <v>884402</v>
      </c>
      <c r="AX65" s="72">
        <v>1385744</v>
      </c>
      <c r="AY65" s="78"/>
    </row>
    <row r="66" spans="1:51" s="2" customFormat="1" ht="18" x14ac:dyDescent="0.35">
      <c r="A66" s="44" t="s">
        <v>106</v>
      </c>
      <c r="B66" s="45">
        <v>41809</v>
      </c>
      <c r="C66" s="43" t="s">
        <v>0</v>
      </c>
      <c r="D66" s="43" t="s">
        <v>8</v>
      </c>
      <c r="E66" s="43" t="s">
        <v>160</v>
      </c>
      <c r="F66" s="40">
        <v>50</v>
      </c>
      <c r="G66" s="40"/>
      <c r="H66" s="40"/>
      <c r="I66" s="40" t="s">
        <v>509</v>
      </c>
      <c r="J66" s="43"/>
      <c r="K66" s="43"/>
      <c r="L66" s="43" t="s">
        <v>484</v>
      </c>
      <c r="M66" s="43" t="s">
        <v>161</v>
      </c>
      <c r="N66" s="43" t="s">
        <v>162</v>
      </c>
      <c r="O66" s="46">
        <v>142.11345600000001</v>
      </c>
      <c r="P66" s="46" t="s">
        <v>21</v>
      </c>
      <c r="Q66" s="46" t="s">
        <v>21</v>
      </c>
      <c r="R66" s="46">
        <v>38.032055999999997</v>
      </c>
      <c r="S66" s="42">
        <v>605</v>
      </c>
      <c r="T66" s="42">
        <v>638</v>
      </c>
      <c r="U66" s="42">
        <v>730</v>
      </c>
      <c r="V66" s="42">
        <v>830</v>
      </c>
      <c r="W66" s="42">
        <v>826</v>
      </c>
      <c r="X66" s="42">
        <v>189.047</v>
      </c>
      <c r="Y66" s="42">
        <v>839</v>
      </c>
      <c r="Z66" s="72">
        <v>556</v>
      </c>
      <c r="AA66" s="72">
        <v>107.6</v>
      </c>
      <c r="AB66" s="72">
        <v>27.5</v>
      </c>
      <c r="AC66" s="72">
        <v>39</v>
      </c>
      <c r="AD66" s="72">
        <v>38.9</v>
      </c>
      <c r="AE66" s="72">
        <v>24.668991999999999</v>
      </c>
      <c r="AF66" s="72">
        <v>25.9017755859375</v>
      </c>
      <c r="AG66" s="72">
        <v>114.55835</v>
      </c>
      <c r="AH66" s="72">
        <v>124.98689271317831</v>
      </c>
      <c r="AI66" s="72">
        <v>14848.3</v>
      </c>
      <c r="AJ66" s="72">
        <v>7033</v>
      </c>
      <c r="AK66" s="72">
        <v>10029.5</v>
      </c>
      <c r="AL66" s="72">
        <v>9922.7999999999993</v>
      </c>
      <c r="AM66" s="72">
        <v>6307.8481599999996</v>
      </c>
      <c r="AN66" s="72">
        <v>6630.85455</v>
      </c>
      <c r="AO66" s="72">
        <v>29556.0543</v>
      </c>
      <c r="AP66" s="72">
        <v>32246.618320000001</v>
      </c>
      <c r="AQ66" s="72">
        <v>142324</v>
      </c>
      <c r="AR66" s="72">
        <v>148398</v>
      </c>
      <c r="AS66" s="72">
        <v>158469</v>
      </c>
      <c r="AT66" s="72">
        <v>172139</v>
      </c>
      <c r="AU66" s="72">
        <v>184904</v>
      </c>
      <c r="AV66" s="72">
        <v>189047</v>
      </c>
      <c r="AW66" s="72">
        <v>195301</v>
      </c>
      <c r="AX66" s="72">
        <v>285883</v>
      </c>
      <c r="AY66" s="78"/>
    </row>
    <row r="67" spans="1:51" s="2" customFormat="1" ht="18" x14ac:dyDescent="0.35">
      <c r="A67" s="44" t="s">
        <v>106</v>
      </c>
      <c r="B67" s="45">
        <v>41815</v>
      </c>
      <c r="C67" s="43" t="s">
        <v>0</v>
      </c>
      <c r="D67" s="43" t="s">
        <v>8</v>
      </c>
      <c r="E67" s="43" t="s">
        <v>163</v>
      </c>
      <c r="F67" s="38">
        <v>45</v>
      </c>
      <c r="G67" s="38"/>
      <c r="H67" s="38"/>
      <c r="I67" s="38" t="s">
        <v>526</v>
      </c>
      <c r="J67" s="43"/>
      <c r="K67" s="43"/>
      <c r="L67" s="43" t="s">
        <v>484</v>
      </c>
      <c r="M67" s="43" t="s">
        <v>164</v>
      </c>
      <c r="N67" s="43" t="s">
        <v>165</v>
      </c>
      <c r="O67" s="46">
        <v>1224.99999</v>
      </c>
      <c r="P67" s="46" t="s">
        <v>21</v>
      </c>
      <c r="Q67" s="46" t="s">
        <v>21</v>
      </c>
      <c r="R67" s="46">
        <v>518.64998400000002</v>
      </c>
      <c r="S67" s="42">
        <v>5325</v>
      </c>
      <c r="T67" s="42">
        <v>5328</v>
      </c>
      <c r="U67" s="42">
        <v>7770</v>
      </c>
      <c r="V67" s="42">
        <v>11000</v>
      </c>
      <c r="W67" s="42">
        <v>10750</v>
      </c>
      <c r="X67" s="42">
        <v>2281.3000000000002</v>
      </c>
      <c r="Y67" s="42">
        <v>9807</v>
      </c>
      <c r="Z67" s="72">
        <v>9039</v>
      </c>
      <c r="AA67" s="72">
        <v>2697.7</v>
      </c>
      <c r="AB67" s="72">
        <v>3960.9</v>
      </c>
      <c r="AC67" s="72">
        <v>4636.8</v>
      </c>
      <c r="AD67" s="72">
        <v>4561.2</v>
      </c>
      <c r="AE67" s="72">
        <v>5947.1244388235291</v>
      </c>
      <c r="AF67" s="72">
        <v>3624.45250244922</v>
      </c>
      <c r="AG67" s="72">
        <v>2783.34817916667</v>
      </c>
      <c r="AH67" s="72">
        <v>2596.8883625968992</v>
      </c>
      <c r="AI67" s="72">
        <v>364195.1</v>
      </c>
      <c r="AJ67" s="72">
        <v>1013997.2</v>
      </c>
      <c r="AK67" s="72">
        <v>1191653.5</v>
      </c>
      <c r="AL67" s="72">
        <v>1163115.1000000001</v>
      </c>
      <c r="AM67" s="72">
        <v>1505246.686985</v>
      </c>
      <c r="AN67" s="72">
        <v>927859.84062699997</v>
      </c>
      <c r="AO67" s="72">
        <v>718103.83022500004</v>
      </c>
      <c r="AP67" s="72">
        <v>669997.19755000004</v>
      </c>
      <c r="AQ67" s="72">
        <v>1615900</v>
      </c>
      <c r="AR67" s="72">
        <v>1689300</v>
      </c>
      <c r="AS67" s="72">
        <v>1993000</v>
      </c>
      <c r="AT67" s="72">
        <v>2355400</v>
      </c>
      <c r="AU67" s="72">
        <v>2292200</v>
      </c>
      <c r="AV67" s="72">
        <v>2281300</v>
      </c>
      <c r="AW67" s="72">
        <v>2086800</v>
      </c>
      <c r="AX67" s="72">
        <v>2026400</v>
      </c>
      <c r="AY67" s="78"/>
    </row>
    <row r="68" spans="1:51" s="2" customFormat="1" ht="18" x14ac:dyDescent="0.35">
      <c r="A68" s="44" t="s">
        <v>106</v>
      </c>
      <c r="B68" s="45">
        <v>41816</v>
      </c>
      <c r="C68" s="43" t="s">
        <v>0</v>
      </c>
      <c r="D68" s="43" t="s">
        <v>8</v>
      </c>
      <c r="E68" s="43" t="s">
        <v>166</v>
      </c>
      <c r="F68" s="40">
        <v>50</v>
      </c>
      <c r="G68" s="40"/>
      <c r="H68" s="40"/>
      <c r="I68" s="40" t="s">
        <v>509</v>
      </c>
      <c r="J68" s="43"/>
      <c r="K68" s="43"/>
      <c r="L68" s="43" t="s">
        <v>484</v>
      </c>
      <c r="M68" s="43" t="s">
        <v>166</v>
      </c>
      <c r="N68" s="43" t="s">
        <v>612</v>
      </c>
      <c r="O68" s="46">
        <v>58.098201700000004</v>
      </c>
      <c r="P68" s="46" t="s">
        <v>21</v>
      </c>
      <c r="Q68" s="46" t="s">
        <v>21</v>
      </c>
      <c r="R68" s="46">
        <v>21.908201699999999</v>
      </c>
      <c r="S68" s="42">
        <v>347</v>
      </c>
      <c r="T68" s="42">
        <v>274</v>
      </c>
      <c r="U68" s="42" t="s">
        <v>21</v>
      </c>
      <c r="V68" s="42" t="s">
        <v>21</v>
      </c>
      <c r="W68" s="42" t="s">
        <v>21</v>
      </c>
      <c r="X68" s="42">
        <v>107.959</v>
      </c>
      <c r="Y68" s="42">
        <v>669</v>
      </c>
      <c r="Z68" s="72" t="s">
        <v>21</v>
      </c>
      <c r="AA68" s="72">
        <v>67.5</v>
      </c>
      <c r="AB68" s="72">
        <v>116.7</v>
      </c>
      <c r="AC68" s="72">
        <v>109.6</v>
      </c>
      <c r="AD68" s="72">
        <v>90.1</v>
      </c>
      <c r="AE68" s="72" t="s">
        <v>21</v>
      </c>
      <c r="AF68" s="72">
        <v>17.577970351562499</v>
      </c>
      <c r="AG68" s="72">
        <v>15.4391781007752</v>
      </c>
      <c r="AH68" s="72">
        <v>11.03455503875969</v>
      </c>
      <c r="AI68" s="72">
        <v>8972.1</v>
      </c>
      <c r="AJ68" s="72">
        <v>29882.3</v>
      </c>
      <c r="AK68" s="72">
        <v>28177.8</v>
      </c>
      <c r="AL68" s="72">
        <v>22970.1</v>
      </c>
      <c r="AM68" s="72">
        <v>4056.1529599999999</v>
      </c>
      <c r="AN68" s="72">
        <v>4499.9604099999997</v>
      </c>
      <c r="AO68" s="72">
        <v>3983.3079499999999</v>
      </c>
      <c r="AP68" s="72">
        <v>2846.9151999999999</v>
      </c>
      <c r="AQ68" s="72">
        <v>36740</v>
      </c>
      <c r="AR68" s="72">
        <v>37519</v>
      </c>
      <c r="AS68" s="72">
        <v>34489</v>
      </c>
      <c r="AT68" s="72" t="s">
        <v>21</v>
      </c>
      <c r="AU68" s="72" t="s">
        <v>21</v>
      </c>
      <c r="AV68" s="72">
        <v>107959</v>
      </c>
      <c r="AW68" s="72">
        <v>107998</v>
      </c>
      <c r="AX68" s="72" t="s">
        <v>21</v>
      </c>
      <c r="AY68" s="78"/>
    </row>
    <row r="69" spans="1:51" s="2" customFormat="1" ht="18" x14ac:dyDescent="0.35">
      <c r="A69" s="44" t="s">
        <v>106</v>
      </c>
      <c r="B69" s="45">
        <v>41816</v>
      </c>
      <c r="C69" s="43" t="s">
        <v>0</v>
      </c>
      <c r="D69" s="43" t="s">
        <v>8</v>
      </c>
      <c r="E69" s="43" t="s">
        <v>167</v>
      </c>
      <c r="F69" s="40">
        <v>50</v>
      </c>
      <c r="G69" s="40"/>
      <c r="H69" s="40"/>
      <c r="I69" s="40" t="s">
        <v>509</v>
      </c>
      <c r="J69" s="43"/>
      <c r="K69" s="43"/>
      <c r="L69" s="43" t="s">
        <v>484</v>
      </c>
      <c r="M69" s="43" t="s">
        <v>168</v>
      </c>
      <c r="N69" s="43" t="s">
        <v>169</v>
      </c>
      <c r="O69" s="46">
        <v>2160.9760120000001</v>
      </c>
      <c r="P69" s="46" t="s">
        <v>21</v>
      </c>
      <c r="Q69" s="46" t="s">
        <v>21</v>
      </c>
      <c r="R69" s="46">
        <v>574.66900520000002</v>
      </c>
      <c r="S69" s="42">
        <v>7303</v>
      </c>
      <c r="T69" s="42">
        <v>7354</v>
      </c>
      <c r="U69" s="42">
        <v>8725</v>
      </c>
      <c r="V69" s="42">
        <v>9467</v>
      </c>
      <c r="W69" s="42">
        <v>11474</v>
      </c>
      <c r="X69" s="42">
        <v>2381.6</v>
      </c>
      <c r="Y69" s="42">
        <v>12603</v>
      </c>
      <c r="Z69" s="72">
        <v>17078</v>
      </c>
      <c r="AA69" s="72">
        <v>1162</v>
      </c>
      <c r="AB69" s="72">
        <v>2092.5</v>
      </c>
      <c r="AC69" s="72">
        <v>2147</v>
      </c>
      <c r="AD69" s="72">
        <v>2774.5</v>
      </c>
      <c r="AE69" s="72">
        <v>4301.3275349019605</v>
      </c>
      <c r="AF69" s="72">
        <v>20655.692903925799</v>
      </c>
      <c r="AG69" s="72">
        <v>55316.519423891397</v>
      </c>
      <c r="AH69" s="72">
        <v>45977.047042635662</v>
      </c>
      <c r="AI69" s="72">
        <v>154539.4</v>
      </c>
      <c r="AJ69" s="72">
        <v>535669.69999999995</v>
      </c>
      <c r="AK69" s="72">
        <v>551768.1</v>
      </c>
      <c r="AL69" s="72">
        <v>707488.4</v>
      </c>
      <c r="AM69" s="72">
        <v>1097473.2311549999</v>
      </c>
      <c r="AN69" s="72">
        <v>5287857.383405</v>
      </c>
      <c r="AO69" s="72">
        <v>14271662.011364</v>
      </c>
      <c r="AP69" s="72">
        <v>11862078.137</v>
      </c>
      <c r="AQ69" s="72">
        <v>1149300</v>
      </c>
      <c r="AR69" s="72">
        <v>1227000</v>
      </c>
      <c r="AS69" s="72">
        <v>1309200</v>
      </c>
      <c r="AT69" s="72">
        <v>1593900</v>
      </c>
      <c r="AU69" s="72">
        <v>1720200</v>
      </c>
      <c r="AV69" s="72">
        <v>2381600</v>
      </c>
      <c r="AW69" s="72">
        <v>2747800</v>
      </c>
      <c r="AX69" s="72">
        <v>3689400</v>
      </c>
      <c r="AY69" s="78"/>
    </row>
    <row r="70" spans="1:51" s="2" customFormat="1" ht="18" x14ac:dyDescent="0.35">
      <c r="A70" s="44" t="s">
        <v>106</v>
      </c>
      <c r="B70" s="45">
        <v>41816</v>
      </c>
      <c r="C70" s="43" t="s">
        <v>0</v>
      </c>
      <c r="D70" s="43" t="s">
        <v>8</v>
      </c>
      <c r="E70" s="43" t="s">
        <v>170</v>
      </c>
      <c r="F70" s="43">
        <v>30</v>
      </c>
      <c r="G70" s="43"/>
      <c r="H70" s="43"/>
      <c r="I70" s="43" t="s">
        <v>513</v>
      </c>
      <c r="J70" s="43"/>
      <c r="K70" s="43"/>
      <c r="L70" s="43" t="s">
        <v>484</v>
      </c>
      <c r="M70" s="43" t="s">
        <v>171</v>
      </c>
      <c r="N70" s="43" t="s">
        <v>172</v>
      </c>
      <c r="O70" s="46">
        <v>1631.1495927999999</v>
      </c>
      <c r="P70" s="46" t="s">
        <v>21</v>
      </c>
      <c r="Q70" s="46" t="s">
        <v>21</v>
      </c>
      <c r="R70" s="46">
        <v>831.88629679999997</v>
      </c>
      <c r="S70" s="42">
        <v>3424</v>
      </c>
      <c r="T70" s="42">
        <v>3410</v>
      </c>
      <c r="U70" s="42">
        <v>3378</v>
      </c>
      <c r="V70" s="42">
        <v>3127</v>
      </c>
      <c r="W70" s="42">
        <v>3156</v>
      </c>
      <c r="X70" s="42">
        <v>1164.443</v>
      </c>
      <c r="Y70" s="42">
        <v>4448</v>
      </c>
      <c r="Z70" s="72">
        <v>4538</v>
      </c>
      <c r="AA70" s="72">
        <v>3395.3</v>
      </c>
      <c r="AB70" s="72">
        <v>1882.8</v>
      </c>
      <c r="AC70" s="72">
        <v>1042.3</v>
      </c>
      <c r="AD70" s="72">
        <v>1075.9000000000001</v>
      </c>
      <c r="AE70" s="72">
        <v>1720.1472941176471</v>
      </c>
      <c r="AF70" s="72">
        <v>1672.56432839844</v>
      </c>
      <c r="AG70" s="72">
        <v>2467.0683513449599</v>
      </c>
      <c r="AH70" s="72">
        <v>2264.1142537984497</v>
      </c>
      <c r="AI70" s="72">
        <v>451572</v>
      </c>
      <c r="AJ70" s="72">
        <v>481986</v>
      </c>
      <c r="AK70" s="72">
        <v>267882.8</v>
      </c>
      <c r="AL70" s="72">
        <v>274357.40000000002</v>
      </c>
      <c r="AM70" s="72">
        <v>440184.33853399998</v>
      </c>
      <c r="AN70" s="72">
        <v>428176.46807</v>
      </c>
      <c r="AO70" s="72">
        <v>636503.634647</v>
      </c>
      <c r="AP70" s="72">
        <v>584141.47748</v>
      </c>
      <c r="AQ70" s="72">
        <v>1132727</v>
      </c>
      <c r="AR70" s="72">
        <v>1185935</v>
      </c>
      <c r="AS70" s="72">
        <v>1411297</v>
      </c>
      <c r="AT70" s="72">
        <v>1354933</v>
      </c>
      <c r="AU70" s="72">
        <v>1108318</v>
      </c>
      <c r="AV70" s="72">
        <v>1163400</v>
      </c>
      <c r="AW70" s="72">
        <v>921873</v>
      </c>
      <c r="AX70" s="72">
        <v>1080482</v>
      </c>
      <c r="AY70" s="78"/>
    </row>
    <row r="71" spans="1:51" s="2" customFormat="1" ht="18" x14ac:dyDescent="0.35">
      <c r="A71" s="44" t="s">
        <v>106</v>
      </c>
      <c r="B71" s="45">
        <v>41817</v>
      </c>
      <c r="C71" s="43" t="s">
        <v>0</v>
      </c>
      <c r="D71" s="43" t="s">
        <v>8</v>
      </c>
      <c r="E71" s="43" t="s">
        <v>173</v>
      </c>
      <c r="F71" s="43">
        <v>55</v>
      </c>
      <c r="G71" s="43"/>
      <c r="H71" s="43"/>
      <c r="I71" s="43" t="s">
        <v>527</v>
      </c>
      <c r="J71" s="43"/>
      <c r="K71" s="43"/>
      <c r="L71" s="43" t="s">
        <v>484</v>
      </c>
      <c r="M71" s="43" t="s">
        <v>174</v>
      </c>
      <c r="N71" s="43" t="s">
        <v>175</v>
      </c>
      <c r="O71" s="46">
        <v>1050</v>
      </c>
      <c r="P71" s="46" t="s">
        <v>21</v>
      </c>
      <c r="Q71" s="46" t="s">
        <v>21</v>
      </c>
      <c r="R71" s="46">
        <v>531.29999999999995</v>
      </c>
      <c r="S71" s="42">
        <v>1512</v>
      </c>
      <c r="T71" s="42">
        <v>1746</v>
      </c>
      <c r="U71" s="42">
        <v>1863</v>
      </c>
      <c r="V71" s="42">
        <v>2265</v>
      </c>
      <c r="W71" s="42">
        <v>2799</v>
      </c>
      <c r="X71" s="42">
        <v>2689.6260000000002</v>
      </c>
      <c r="Y71" s="42">
        <v>3298</v>
      </c>
      <c r="Z71" s="72">
        <v>3740</v>
      </c>
      <c r="AA71" s="72">
        <v>1740.4</v>
      </c>
      <c r="AB71" s="72">
        <v>1494.8</v>
      </c>
      <c r="AC71" s="72">
        <v>1989.4</v>
      </c>
      <c r="AD71" s="72">
        <v>2858.3</v>
      </c>
      <c r="AE71" s="72">
        <v>4435.8961133333332</v>
      </c>
      <c r="AF71" s="72">
        <v>10966.6640953445</v>
      </c>
      <c r="AG71" s="72">
        <v>13235.5410248566</v>
      </c>
      <c r="AH71" s="72">
        <v>21564.627548062013</v>
      </c>
      <c r="AI71" s="72">
        <v>231474</v>
      </c>
      <c r="AJ71" s="72">
        <v>382673.3</v>
      </c>
      <c r="AK71" s="72">
        <v>511271.7</v>
      </c>
      <c r="AL71" s="72">
        <v>728862.2</v>
      </c>
      <c r="AM71" s="72">
        <v>1075994.3140322999</v>
      </c>
      <c r="AN71" s="72">
        <v>2807466.0084082</v>
      </c>
      <c r="AO71" s="72">
        <v>3414769.5844129999</v>
      </c>
      <c r="AP71" s="72">
        <v>5563673.9073999999</v>
      </c>
      <c r="AQ71" s="72">
        <v>1358319</v>
      </c>
      <c r="AR71" s="72">
        <v>1529819</v>
      </c>
      <c r="AS71" s="72">
        <v>1714500</v>
      </c>
      <c r="AT71" s="72">
        <v>1907400</v>
      </c>
      <c r="AU71" s="72">
        <v>2379099</v>
      </c>
      <c r="AV71" s="72">
        <v>2689626</v>
      </c>
      <c r="AW71" s="72">
        <v>2774918</v>
      </c>
      <c r="AX71" s="72">
        <v>3435250</v>
      </c>
      <c r="AY71" s="78"/>
    </row>
    <row r="72" spans="1:51" s="103" customFormat="1" ht="18" x14ac:dyDescent="0.35">
      <c r="A72" s="61" t="s">
        <v>106</v>
      </c>
      <c r="B72" s="62">
        <v>41821</v>
      </c>
      <c r="C72" s="63" t="s">
        <v>0</v>
      </c>
      <c r="D72" s="63" t="s">
        <v>8</v>
      </c>
      <c r="E72" s="63" t="s">
        <v>597</v>
      </c>
      <c r="F72" s="63"/>
      <c r="G72" s="63"/>
      <c r="H72" s="63"/>
      <c r="I72" s="63"/>
      <c r="J72" s="63"/>
      <c r="K72" s="63"/>
      <c r="L72" s="63" t="s">
        <v>484</v>
      </c>
      <c r="M72" s="63" t="s">
        <v>176</v>
      </c>
      <c r="N72" s="63" t="s">
        <v>177</v>
      </c>
      <c r="O72" s="64">
        <v>171.0556263</v>
      </c>
      <c r="P72" s="64" t="s">
        <v>21</v>
      </c>
      <c r="Q72" s="64" t="s">
        <v>21</v>
      </c>
      <c r="R72" s="64">
        <v>24.397698599999998</v>
      </c>
      <c r="S72" s="56">
        <v>299</v>
      </c>
      <c r="T72" s="56">
        <v>216</v>
      </c>
      <c r="U72" s="56" t="s">
        <v>21</v>
      </c>
      <c r="V72" s="56" t="s">
        <v>21</v>
      </c>
      <c r="W72" s="56" t="s">
        <v>21</v>
      </c>
      <c r="X72" s="56" t="s">
        <v>21</v>
      </c>
      <c r="Y72" s="56" t="s">
        <v>21</v>
      </c>
      <c r="Z72" s="90">
        <v>216</v>
      </c>
      <c r="AA72" s="90">
        <v>80.8</v>
      </c>
      <c r="AB72" s="90">
        <v>108.8</v>
      </c>
      <c r="AC72" s="90">
        <v>29.1</v>
      </c>
      <c r="AD72" s="90" t="s">
        <v>21</v>
      </c>
      <c r="AE72" s="90" t="s">
        <v>21</v>
      </c>
      <c r="AF72" s="90" t="s">
        <v>21</v>
      </c>
      <c r="AG72" s="90" t="s">
        <v>21</v>
      </c>
      <c r="AH72" s="90" t="s">
        <v>21</v>
      </c>
      <c r="AI72" s="90">
        <v>10498.2</v>
      </c>
      <c r="AJ72" s="90">
        <v>27847.200000000001</v>
      </c>
      <c r="AK72" s="90">
        <v>7471.7</v>
      </c>
      <c r="AL72" s="90" t="s">
        <v>21</v>
      </c>
      <c r="AM72" s="90" t="s">
        <v>21</v>
      </c>
      <c r="AN72" s="90" t="s">
        <v>21</v>
      </c>
      <c r="AO72" s="90" t="s">
        <v>21</v>
      </c>
      <c r="AP72" s="90" t="s">
        <v>21</v>
      </c>
      <c r="AQ72" s="90">
        <v>27505</v>
      </c>
      <c r="AR72" s="90">
        <v>24298</v>
      </c>
      <c r="AS72" s="90" t="s">
        <v>21</v>
      </c>
      <c r="AT72" s="90" t="s">
        <v>21</v>
      </c>
      <c r="AU72" s="90" t="s">
        <v>21</v>
      </c>
      <c r="AV72" s="90" t="s">
        <v>21</v>
      </c>
      <c r="AW72" s="90" t="s">
        <v>21</v>
      </c>
      <c r="AX72" s="90" t="s">
        <v>21</v>
      </c>
      <c r="AY72" s="102"/>
    </row>
    <row r="73" spans="1:51" s="2" customFormat="1" ht="18" x14ac:dyDescent="0.35">
      <c r="A73" s="44" t="s">
        <v>106</v>
      </c>
      <c r="B73" s="45">
        <v>41822</v>
      </c>
      <c r="C73" s="43" t="s">
        <v>0</v>
      </c>
      <c r="D73" s="43" t="s">
        <v>8</v>
      </c>
      <c r="E73" s="43" t="s">
        <v>178</v>
      </c>
      <c r="F73" s="43">
        <v>30</v>
      </c>
      <c r="G73" s="43"/>
      <c r="H73" s="43"/>
      <c r="I73" s="43" t="s">
        <v>513</v>
      </c>
      <c r="J73" s="43"/>
      <c r="K73" s="43"/>
      <c r="L73" s="43" t="s">
        <v>484</v>
      </c>
      <c r="M73" s="43" t="s">
        <v>179</v>
      </c>
      <c r="N73" s="43" t="s">
        <v>180</v>
      </c>
      <c r="O73" s="47">
        <v>7000</v>
      </c>
      <c r="P73" s="47" t="s">
        <v>21</v>
      </c>
      <c r="Q73" s="47" t="s">
        <v>21</v>
      </c>
      <c r="R73" s="47">
        <v>1540</v>
      </c>
      <c r="S73" s="72">
        <v>12422</v>
      </c>
      <c r="T73" s="72">
        <v>12105</v>
      </c>
      <c r="U73" s="72">
        <v>11463</v>
      </c>
      <c r="V73" s="72">
        <v>14971</v>
      </c>
      <c r="W73" s="72">
        <v>14312</v>
      </c>
      <c r="X73" s="72">
        <v>14230</v>
      </c>
      <c r="Y73" s="72">
        <v>14592</v>
      </c>
      <c r="Z73" s="72">
        <v>15417</v>
      </c>
      <c r="AA73" s="72">
        <v>12507</v>
      </c>
      <c r="AB73" s="72">
        <v>19796</v>
      </c>
      <c r="AC73" s="72">
        <v>34054.400000000001</v>
      </c>
      <c r="AD73" s="72">
        <v>35642</v>
      </c>
      <c r="AE73" s="72">
        <v>37060.314285098037</v>
      </c>
      <c r="AF73" s="72">
        <v>35544.291456712497</v>
      </c>
      <c r="AG73" s="72">
        <v>41735.008187635598</v>
      </c>
      <c r="AH73" s="72">
        <v>35739.182533333333</v>
      </c>
      <c r="AI73" s="72">
        <v>1625904.1</v>
      </c>
      <c r="AJ73" s="72">
        <v>5067769.5</v>
      </c>
      <c r="AK73" s="72">
        <v>8751976.5</v>
      </c>
      <c r="AL73" s="72">
        <v>9088712.1999999993</v>
      </c>
      <c r="AM73" s="72">
        <v>9288683.0049799997</v>
      </c>
      <c r="AN73" s="72">
        <v>9099338.6129184105</v>
      </c>
      <c r="AO73" s="72">
        <v>10767632.11241</v>
      </c>
      <c r="AP73" s="72">
        <v>9220709.0935999993</v>
      </c>
      <c r="AQ73" s="72">
        <v>9340000</v>
      </c>
      <c r="AR73" s="72">
        <v>8875000</v>
      </c>
      <c r="AS73" s="72">
        <v>9424000</v>
      </c>
      <c r="AT73" s="72">
        <v>12060000</v>
      </c>
      <c r="AU73" s="72">
        <v>19011000</v>
      </c>
      <c r="AV73" s="72">
        <v>19570000</v>
      </c>
      <c r="AW73" s="72">
        <v>18396000</v>
      </c>
      <c r="AX73" s="72">
        <v>18897000</v>
      </c>
      <c r="AY73" s="78"/>
    </row>
    <row r="74" spans="1:51" s="2" customFormat="1" ht="18" x14ac:dyDescent="0.35">
      <c r="A74" s="44" t="s">
        <v>106</v>
      </c>
      <c r="B74" s="45">
        <v>41824</v>
      </c>
      <c r="C74" s="43" t="s">
        <v>0</v>
      </c>
      <c r="D74" s="43" t="s">
        <v>8</v>
      </c>
      <c r="E74" s="43" t="s">
        <v>181</v>
      </c>
      <c r="F74" s="40">
        <v>10</v>
      </c>
      <c r="G74" s="40"/>
      <c r="H74" s="40"/>
      <c r="I74" s="40" t="s">
        <v>503</v>
      </c>
      <c r="J74" s="43"/>
      <c r="K74" s="43"/>
      <c r="L74" s="43" t="s">
        <v>484</v>
      </c>
      <c r="M74" s="43" t="s">
        <v>182</v>
      </c>
      <c r="N74" s="43" t="s">
        <v>183</v>
      </c>
      <c r="O74" s="46">
        <v>44.745800520000003</v>
      </c>
      <c r="P74" s="46" t="s">
        <v>21</v>
      </c>
      <c r="Q74" s="46" t="s">
        <v>21</v>
      </c>
      <c r="R74" s="46">
        <v>13.32</v>
      </c>
      <c r="S74" s="42">
        <v>103</v>
      </c>
      <c r="T74" s="42">
        <v>119</v>
      </c>
      <c r="U74" s="42">
        <v>112</v>
      </c>
      <c r="V74" s="42">
        <v>220</v>
      </c>
      <c r="W74" s="42" t="s">
        <v>21</v>
      </c>
      <c r="X74" s="42">
        <v>66.325000000000003</v>
      </c>
      <c r="Y74" s="42">
        <v>453</v>
      </c>
      <c r="Z74" s="72">
        <v>488</v>
      </c>
      <c r="AA74" s="72">
        <v>49.5</v>
      </c>
      <c r="AB74" s="72">
        <v>64.7</v>
      </c>
      <c r="AC74" s="72">
        <v>90.6</v>
      </c>
      <c r="AD74" s="72">
        <v>566</v>
      </c>
      <c r="AE74" s="72">
        <v>357.05038494117645</v>
      </c>
      <c r="AF74" s="72">
        <v>180.20030621093801</v>
      </c>
      <c r="AG74" s="72">
        <v>196.60706193798401</v>
      </c>
      <c r="AH74" s="72">
        <v>167.09510906976743</v>
      </c>
      <c r="AI74" s="72">
        <v>6283.3</v>
      </c>
      <c r="AJ74" s="72">
        <v>16558.900000000001</v>
      </c>
      <c r="AK74" s="72">
        <v>23276.9</v>
      </c>
      <c r="AL74" s="72">
        <v>144318.20000000001</v>
      </c>
      <c r="AM74" s="72">
        <v>91272.638760000104</v>
      </c>
      <c r="AN74" s="72">
        <v>46131.278389999999</v>
      </c>
      <c r="AO74" s="72">
        <v>50724.621980000004</v>
      </c>
      <c r="AP74" s="72">
        <v>43110.538139999997</v>
      </c>
      <c r="AQ74" s="72">
        <v>24826</v>
      </c>
      <c r="AR74" s="72">
        <v>28584</v>
      </c>
      <c r="AS74" s="72">
        <v>37462</v>
      </c>
      <c r="AT74" s="72">
        <v>48599</v>
      </c>
      <c r="AU74" s="72">
        <v>56500</v>
      </c>
      <c r="AV74" s="72">
        <v>66325</v>
      </c>
      <c r="AW74" s="72">
        <v>70739</v>
      </c>
      <c r="AX74" s="72">
        <v>78798</v>
      </c>
      <c r="AY74" s="78"/>
    </row>
    <row r="75" spans="1:51" s="2" customFormat="1" ht="18" x14ac:dyDescent="0.35">
      <c r="A75" s="44" t="s">
        <v>106</v>
      </c>
      <c r="B75" s="45">
        <v>41827</v>
      </c>
      <c r="C75" s="43" t="s">
        <v>0</v>
      </c>
      <c r="D75" s="43" t="s">
        <v>8</v>
      </c>
      <c r="E75" s="43" t="s">
        <v>184</v>
      </c>
      <c r="F75" s="43">
        <v>65</v>
      </c>
      <c r="G75" s="43"/>
      <c r="H75" s="43"/>
      <c r="I75" s="43" t="s">
        <v>511</v>
      </c>
      <c r="J75" s="43"/>
      <c r="K75" s="43"/>
      <c r="L75" s="43" t="s">
        <v>484</v>
      </c>
      <c r="M75" s="43" t="s">
        <v>185</v>
      </c>
      <c r="N75" s="43" t="s">
        <v>186</v>
      </c>
      <c r="O75" s="46">
        <v>209.88022219999999</v>
      </c>
      <c r="P75" s="46" t="s">
        <v>21</v>
      </c>
      <c r="Q75" s="46" t="s">
        <v>21</v>
      </c>
      <c r="R75" s="46">
        <v>100.10107600000001</v>
      </c>
      <c r="S75" s="42">
        <v>96</v>
      </c>
      <c r="T75" s="42">
        <v>132</v>
      </c>
      <c r="U75" s="42">
        <v>409</v>
      </c>
      <c r="V75" s="42">
        <v>464</v>
      </c>
      <c r="W75" s="42">
        <v>547</v>
      </c>
      <c r="X75" s="42">
        <v>175.47</v>
      </c>
      <c r="Y75" s="42">
        <v>1132</v>
      </c>
      <c r="Z75" s="72">
        <v>1301</v>
      </c>
      <c r="AA75" s="72">
        <v>14.6</v>
      </c>
      <c r="AB75" s="72">
        <v>44.5</v>
      </c>
      <c r="AC75" s="72">
        <v>78.5</v>
      </c>
      <c r="AD75" s="72">
        <v>127.3</v>
      </c>
      <c r="AE75" s="72">
        <v>110.45188211764706</v>
      </c>
      <c r="AF75" s="72">
        <v>196.17260238281199</v>
      </c>
      <c r="AG75" s="72">
        <v>923.23397</v>
      </c>
      <c r="AH75" s="72">
        <v>1137.23171124031</v>
      </c>
      <c r="AI75" s="72">
        <v>3722.1</v>
      </c>
      <c r="AJ75" s="72">
        <v>11395.6</v>
      </c>
      <c r="AK75" s="72">
        <v>20164.2</v>
      </c>
      <c r="AL75" s="72">
        <v>32467.4</v>
      </c>
      <c r="AM75" s="72">
        <v>28218.287339999999</v>
      </c>
      <c r="AN75" s="72">
        <v>50220.18621</v>
      </c>
      <c r="AO75" s="72">
        <v>238194.36426</v>
      </c>
      <c r="AP75" s="72">
        <v>293405.78149999998</v>
      </c>
      <c r="AQ75" s="72">
        <v>27592</v>
      </c>
      <c r="AR75" s="72">
        <v>58482</v>
      </c>
      <c r="AS75" s="72">
        <v>126966</v>
      </c>
      <c r="AT75" s="72">
        <v>180047</v>
      </c>
      <c r="AU75" s="72">
        <v>180660</v>
      </c>
      <c r="AV75" s="72">
        <v>175469</v>
      </c>
      <c r="AW75" s="72">
        <v>233457</v>
      </c>
      <c r="AX75" s="72">
        <v>461324</v>
      </c>
      <c r="AY75" s="78"/>
    </row>
    <row r="76" spans="1:51" s="2" customFormat="1" ht="18" x14ac:dyDescent="0.35">
      <c r="A76" s="44" t="s">
        <v>106</v>
      </c>
      <c r="B76" s="45">
        <v>41830</v>
      </c>
      <c r="C76" s="43" t="s">
        <v>0</v>
      </c>
      <c r="D76" s="43" t="s">
        <v>8</v>
      </c>
      <c r="E76" s="43" t="s">
        <v>187</v>
      </c>
      <c r="F76" s="43">
        <v>20</v>
      </c>
      <c r="G76" s="43"/>
      <c r="H76" s="43"/>
      <c r="I76" s="43" t="s">
        <v>515</v>
      </c>
      <c r="J76" s="43"/>
      <c r="K76" s="43"/>
      <c r="L76" s="43" t="s">
        <v>484</v>
      </c>
      <c r="M76" s="43" t="s">
        <v>188</v>
      </c>
      <c r="N76" s="43" t="s">
        <v>189</v>
      </c>
      <c r="O76" s="46">
        <v>131.7192895</v>
      </c>
      <c r="P76" s="46" t="s">
        <v>21</v>
      </c>
      <c r="Q76" s="46" t="s">
        <v>21</v>
      </c>
      <c r="R76" s="46">
        <v>39.999997</v>
      </c>
      <c r="S76" s="42">
        <v>32</v>
      </c>
      <c r="T76" s="42">
        <v>49</v>
      </c>
      <c r="U76" s="42">
        <v>58</v>
      </c>
      <c r="V76" s="42">
        <v>73</v>
      </c>
      <c r="W76" s="42">
        <v>132</v>
      </c>
      <c r="X76" s="42">
        <v>69.783000000000001</v>
      </c>
      <c r="Y76" s="42">
        <v>336</v>
      </c>
      <c r="Z76" s="72">
        <v>650</v>
      </c>
      <c r="AA76" s="72">
        <v>44.7</v>
      </c>
      <c r="AB76" s="72">
        <v>83.3</v>
      </c>
      <c r="AC76" s="72">
        <v>164.6</v>
      </c>
      <c r="AD76" s="72">
        <v>833.1</v>
      </c>
      <c r="AE76" s="72">
        <v>5819.5171</v>
      </c>
      <c r="AF76" s="72">
        <v>12539.822381054701</v>
      </c>
      <c r="AG76" s="72">
        <v>19411.827846887099</v>
      </c>
      <c r="AH76" s="72">
        <v>18673.580900775192</v>
      </c>
      <c r="AI76" s="72">
        <v>5542.8</v>
      </c>
      <c r="AJ76" s="72">
        <v>21324.400000000001</v>
      </c>
      <c r="AK76" s="72">
        <v>42292.4</v>
      </c>
      <c r="AL76" s="72">
        <v>212443.2</v>
      </c>
      <c r="AM76" s="72">
        <v>1478894.0246900001</v>
      </c>
      <c r="AN76" s="72">
        <v>3210194.5295500001</v>
      </c>
      <c r="AO76" s="72">
        <v>4988839.7566499999</v>
      </c>
      <c r="AP76" s="72">
        <v>4817783.8723999998</v>
      </c>
      <c r="AQ76" s="72">
        <v>3756</v>
      </c>
      <c r="AR76" s="72">
        <v>6854</v>
      </c>
      <c r="AS76" s="72">
        <v>14713</v>
      </c>
      <c r="AT76" s="72">
        <v>36415</v>
      </c>
      <c r="AU76" s="72">
        <v>21482</v>
      </c>
      <c r="AV76" s="72">
        <v>69783</v>
      </c>
      <c r="AW76" s="72">
        <v>36425</v>
      </c>
      <c r="AX76" s="72">
        <v>420714.912370715</v>
      </c>
      <c r="AY76" s="78"/>
    </row>
    <row r="77" spans="1:51" s="2" customFormat="1" ht="18" x14ac:dyDescent="0.35">
      <c r="A77" s="44" t="s">
        <v>106</v>
      </c>
      <c r="B77" s="45">
        <v>41925</v>
      </c>
      <c r="C77" s="43" t="s">
        <v>17</v>
      </c>
      <c r="D77" s="43" t="s">
        <v>8</v>
      </c>
      <c r="E77" s="43" t="s">
        <v>190</v>
      </c>
      <c r="F77" s="43">
        <v>30</v>
      </c>
      <c r="G77" s="43"/>
      <c r="H77" s="43"/>
      <c r="I77" s="43" t="s">
        <v>513</v>
      </c>
      <c r="J77" s="43"/>
      <c r="K77" s="43"/>
      <c r="L77" s="43" t="s">
        <v>484</v>
      </c>
      <c r="M77" s="43" t="s">
        <v>191</v>
      </c>
      <c r="N77" s="43" t="s">
        <v>192</v>
      </c>
      <c r="O77" s="47">
        <v>4972.0523466693239</v>
      </c>
      <c r="P77" s="47" t="s">
        <v>21</v>
      </c>
      <c r="Q77" s="47" t="s">
        <v>21</v>
      </c>
      <c r="R77" s="47">
        <v>2384.1689999999999</v>
      </c>
      <c r="S77" s="72">
        <v>82</v>
      </c>
      <c r="T77" s="72">
        <v>78</v>
      </c>
      <c r="U77" s="72">
        <v>78</v>
      </c>
      <c r="V77" s="72">
        <v>77</v>
      </c>
      <c r="W77" s="72">
        <v>66</v>
      </c>
      <c r="X77" s="72">
        <v>41</v>
      </c>
      <c r="Y77" s="72">
        <v>36</v>
      </c>
      <c r="Z77" s="72">
        <v>0</v>
      </c>
      <c r="AA77" s="72">
        <v>9190.1</v>
      </c>
      <c r="AB77" s="72">
        <v>5136.1000000000004</v>
      </c>
      <c r="AC77" s="72">
        <v>2826.1</v>
      </c>
      <c r="AD77" s="72">
        <v>2870.4</v>
      </c>
      <c r="AE77" s="72">
        <v>1941.4533778039215</v>
      </c>
      <c r="AF77" s="72">
        <v>1825.8174016498699</v>
      </c>
      <c r="AG77" s="72">
        <v>3324.53886728815</v>
      </c>
      <c r="AH77" s="72">
        <v>2214.7349755038758</v>
      </c>
      <c r="AI77" s="72">
        <v>523835.2</v>
      </c>
      <c r="AJ77" s="72">
        <v>1314829.5</v>
      </c>
      <c r="AK77" s="72">
        <v>726297</v>
      </c>
      <c r="AL77" s="72">
        <v>731957.2</v>
      </c>
      <c r="AM77" s="72">
        <v>497307.35411219898</v>
      </c>
      <c r="AN77" s="72">
        <v>467409.25482236798</v>
      </c>
      <c r="AO77" s="72">
        <v>857731.02776034304</v>
      </c>
      <c r="AP77" s="72">
        <v>571401.62367999996</v>
      </c>
      <c r="AQ77" s="72" t="s">
        <v>21</v>
      </c>
      <c r="AR77" s="72">
        <v>35917</v>
      </c>
      <c r="AS77" s="72">
        <v>47829.5</v>
      </c>
      <c r="AT77" s="72">
        <v>50953</v>
      </c>
      <c r="AU77" s="72" t="s">
        <v>21</v>
      </c>
      <c r="AV77" s="72">
        <v>521353.77993280202</v>
      </c>
      <c r="AW77" s="72">
        <v>2272566.58118281</v>
      </c>
      <c r="AX77" s="72">
        <v>1004772.8484169299</v>
      </c>
      <c r="AY77" s="78"/>
    </row>
    <row r="78" spans="1:51" s="103" customFormat="1" ht="18" x14ac:dyDescent="0.35">
      <c r="A78" s="61" t="s">
        <v>106</v>
      </c>
      <c r="B78" s="62">
        <v>41928</v>
      </c>
      <c r="C78" s="63" t="s">
        <v>0</v>
      </c>
      <c r="D78" s="63" t="s">
        <v>22</v>
      </c>
      <c r="E78" s="63" t="s">
        <v>193</v>
      </c>
      <c r="F78" s="63">
        <v>35</v>
      </c>
      <c r="G78" s="63"/>
      <c r="H78" s="63"/>
      <c r="I78" s="63" t="s">
        <v>508</v>
      </c>
      <c r="J78" s="63"/>
      <c r="K78" s="63"/>
      <c r="L78" s="63" t="s">
        <v>484</v>
      </c>
      <c r="M78" s="63" t="s">
        <v>194</v>
      </c>
      <c r="N78" s="63" t="s">
        <v>195</v>
      </c>
      <c r="O78" s="64">
        <v>12.311999999999999</v>
      </c>
      <c r="P78" s="64" t="s">
        <v>21</v>
      </c>
      <c r="Q78" s="64" t="s">
        <v>21</v>
      </c>
      <c r="R78" s="64">
        <v>2.5920000000000001</v>
      </c>
      <c r="S78" s="56" t="s">
        <v>21</v>
      </c>
      <c r="T78" s="56" t="s">
        <v>21</v>
      </c>
      <c r="U78" s="56" t="s">
        <v>21</v>
      </c>
      <c r="V78" s="56" t="s">
        <v>21</v>
      </c>
      <c r="W78" s="56" t="s">
        <v>21</v>
      </c>
      <c r="X78" s="56" t="s">
        <v>21</v>
      </c>
      <c r="Y78" s="56" t="s">
        <v>21</v>
      </c>
      <c r="Z78" s="90" t="s">
        <v>21</v>
      </c>
      <c r="AA78" s="90">
        <v>0.4</v>
      </c>
      <c r="AB78" s="90">
        <v>0.8</v>
      </c>
      <c r="AC78" s="90" t="s">
        <v>436</v>
      </c>
      <c r="AD78" s="90" t="s">
        <v>436</v>
      </c>
      <c r="AE78" s="90" t="s">
        <v>21</v>
      </c>
      <c r="AF78" s="90" t="s">
        <v>21</v>
      </c>
      <c r="AG78" s="90" t="s">
        <v>21</v>
      </c>
      <c r="AH78" s="90" t="s">
        <v>21</v>
      </c>
      <c r="AI78" s="90">
        <v>93.4</v>
      </c>
      <c r="AJ78" s="90">
        <v>214.2</v>
      </c>
      <c r="AK78" s="90" t="s">
        <v>21</v>
      </c>
      <c r="AL78" s="90" t="s">
        <v>21</v>
      </c>
      <c r="AM78" s="90" t="s">
        <v>21</v>
      </c>
      <c r="AN78" s="90" t="s">
        <v>21</v>
      </c>
      <c r="AO78" s="90" t="s">
        <v>21</v>
      </c>
      <c r="AP78" s="90" t="s">
        <v>21</v>
      </c>
      <c r="AQ78" s="90" t="s">
        <v>21</v>
      </c>
      <c r="AR78" s="90" t="s">
        <v>21</v>
      </c>
      <c r="AS78" s="90" t="s">
        <v>21</v>
      </c>
      <c r="AT78" s="90" t="s">
        <v>21</v>
      </c>
      <c r="AU78" s="90" t="s">
        <v>21</v>
      </c>
      <c r="AV78" s="90" t="s">
        <v>21</v>
      </c>
      <c r="AW78" s="90" t="s">
        <v>21</v>
      </c>
      <c r="AX78" s="90" t="s">
        <v>21</v>
      </c>
      <c r="AY78" s="102"/>
    </row>
    <row r="79" spans="1:51" s="103" customFormat="1" ht="18" x14ac:dyDescent="0.35">
      <c r="A79" s="61" t="s">
        <v>106</v>
      </c>
      <c r="B79" s="62">
        <v>41939</v>
      </c>
      <c r="C79" s="63" t="s">
        <v>17</v>
      </c>
      <c r="D79" s="63" t="s">
        <v>8</v>
      </c>
      <c r="E79" s="63" t="s">
        <v>575</v>
      </c>
      <c r="F79" s="63">
        <v>20</v>
      </c>
      <c r="G79" s="63"/>
      <c r="H79" s="63"/>
      <c r="I79" s="63" t="s">
        <v>515</v>
      </c>
      <c r="J79" s="63"/>
      <c r="K79" s="63"/>
      <c r="L79" s="63" t="s">
        <v>484</v>
      </c>
      <c r="M79" s="63" t="s">
        <v>196</v>
      </c>
      <c r="N79" s="63" t="s">
        <v>197</v>
      </c>
      <c r="O79" s="64">
        <v>102.4358055</v>
      </c>
      <c r="P79" s="64" t="s">
        <v>21</v>
      </c>
      <c r="Q79" s="64" t="s">
        <v>21</v>
      </c>
      <c r="R79" s="64">
        <v>23.244126250000001</v>
      </c>
      <c r="S79" s="56">
        <v>16</v>
      </c>
      <c r="T79" s="56">
        <v>16</v>
      </c>
      <c r="U79" s="56">
        <v>13</v>
      </c>
      <c r="V79" s="56">
        <v>14</v>
      </c>
      <c r="W79" s="56">
        <v>14</v>
      </c>
      <c r="X79" s="56">
        <v>0</v>
      </c>
      <c r="Y79" s="56" t="s">
        <v>21</v>
      </c>
      <c r="Z79" s="90" t="s">
        <v>21</v>
      </c>
      <c r="AA79" s="90">
        <v>22.3</v>
      </c>
      <c r="AB79" s="90">
        <v>56.2</v>
      </c>
      <c r="AC79" s="90">
        <v>35.200000000000003</v>
      </c>
      <c r="AD79" s="90">
        <v>125.3</v>
      </c>
      <c r="AE79" s="90">
        <v>305.43411015686274</v>
      </c>
      <c r="AF79" s="90">
        <v>372.34372121093702</v>
      </c>
      <c r="AG79" s="90">
        <v>598.39551571705397</v>
      </c>
      <c r="AH79" s="90" t="s">
        <v>21</v>
      </c>
      <c r="AI79" s="90">
        <v>1046</v>
      </c>
      <c r="AJ79" s="90">
        <v>14390.9</v>
      </c>
      <c r="AK79" s="90">
        <v>9039.1</v>
      </c>
      <c r="AL79" s="90">
        <v>31948.6</v>
      </c>
      <c r="AM79" s="90">
        <v>78148.33829</v>
      </c>
      <c r="AN79" s="90">
        <v>95319.992629999993</v>
      </c>
      <c r="AO79" s="90">
        <v>154386.04305499999</v>
      </c>
      <c r="AP79" s="90" t="s">
        <v>21</v>
      </c>
      <c r="AQ79" s="90" t="s">
        <v>21</v>
      </c>
      <c r="AR79" s="90">
        <v>44</v>
      </c>
      <c r="AS79" s="90">
        <v>83</v>
      </c>
      <c r="AT79" s="90">
        <v>4</v>
      </c>
      <c r="AU79" s="90">
        <v>0</v>
      </c>
      <c r="AV79" s="90">
        <v>0</v>
      </c>
      <c r="AW79" s="90">
        <v>0</v>
      </c>
      <c r="AX79" s="90" t="s">
        <v>21</v>
      </c>
      <c r="AY79" s="102"/>
    </row>
    <row r="80" spans="1:51" s="2" customFormat="1" ht="18" x14ac:dyDescent="0.35">
      <c r="A80" s="44" t="s">
        <v>552</v>
      </c>
      <c r="B80" s="45">
        <v>41717</v>
      </c>
      <c r="C80" s="43" t="s">
        <v>0</v>
      </c>
      <c r="D80" s="43" t="s">
        <v>22</v>
      </c>
      <c r="E80" s="43" t="s">
        <v>576</v>
      </c>
      <c r="F80" s="43">
        <v>40</v>
      </c>
      <c r="G80" s="43"/>
      <c r="H80" s="43"/>
      <c r="I80" s="43" t="s">
        <v>506</v>
      </c>
      <c r="J80" s="43"/>
      <c r="K80" s="43"/>
      <c r="L80" s="43" t="s">
        <v>484</v>
      </c>
      <c r="M80" s="43" t="s">
        <v>198</v>
      </c>
      <c r="N80" s="43" t="s">
        <v>199</v>
      </c>
      <c r="O80" s="46">
        <v>338</v>
      </c>
      <c r="P80" s="46">
        <v>265</v>
      </c>
      <c r="Q80" s="46">
        <v>40</v>
      </c>
      <c r="R80" s="46">
        <v>305</v>
      </c>
      <c r="S80" s="42">
        <v>1195</v>
      </c>
      <c r="T80" s="42">
        <v>2947</v>
      </c>
      <c r="U80" s="42">
        <v>2702</v>
      </c>
      <c r="V80" s="42">
        <v>4326</v>
      </c>
      <c r="W80" s="42">
        <v>4923</v>
      </c>
      <c r="X80" s="42">
        <v>429.18400000000003</v>
      </c>
      <c r="Y80" s="42">
        <v>2685</v>
      </c>
      <c r="Z80" s="72">
        <v>2505</v>
      </c>
      <c r="AA80" s="72">
        <v>172.1</v>
      </c>
      <c r="AB80" s="72">
        <v>274.3</v>
      </c>
      <c r="AC80" s="72">
        <v>636.5</v>
      </c>
      <c r="AD80" s="72">
        <v>545.20000000000005</v>
      </c>
      <c r="AE80" s="72">
        <v>2167.046334172549</v>
      </c>
      <c r="AF80" s="72">
        <v>2531.99079706563</v>
      </c>
      <c r="AG80" s="72">
        <v>3170.56423939961</v>
      </c>
      <c r="AH80" s="72">
        <v>2158.3391211627909</v>
      </c>
      <c r="AI80" s="72">
        <v>34424.199999999997</v>
      </c>
      <c r="AJ80" s="72">
        <v>69659.7</v>
      </c>
      <c r="AK80" s="72">
        <v>161661</v>
      </c>
      <c r="AL80" s="72">
        <v>137936.20000000001</v>
      </c>
      <c r="AM80" s="72">
        <v>545164.81131000002</v>
      </c>
      <c r="AN80" s="72">
        <v>648189.64404879999</v>
      </c>
      <c r="AO80" s="72">
        <v>814835.00952570001</v>
      </c>
      <c r="AP80" s="72">
        <v>556851.49326000002</v>
      </c>
      <c r="AQ80" s="72">
        <v>79073</v>
      </c>
      <c r="AR80" s="72">
        <v>225673</v>
      </c>
      <c r="AS80" s="72">
        <v>290551</v>
      </c>
      <c r="AT80" s="72">
        <v>348500</v>
      </c>
      <c r="AU80" s="72">
        <v>393736</v>
      </c>
      <c r="AV80" s="72">
        <v>429184</v>
      </c>
      <c r="AW80" s="72">
        <v>136821</v>
      </c>
      <c r="AX80" s="72">
        <v>191990</v>
      </c>
      <c r="AY80" s="78"/>
    </row>
    <row r="81" spans="1:55" s="2" customFormat="1" ht="18" x14ac:dyDescent="0.35">
      <c r="A81" s="44" t="s">
        <v>552</v>
      </c>
      <c r="B81" s="45">
        <v>41745</v>
      </c>
      <c r="C81" s="43" t="s">
        <v>0</v>
      </c>
      <c r="D81" s="43" t="s">
        <v>8</v>
      </c>
      <c r="E81" s="43" t="s">
        <v>577</v>
      </c>
      <c r="F81" s="43">
        <v>35</v>
      </c>
      <c r="G81" s="43"/>
      <c r="H81" s="43"/>
      <c r="I81" s="43" t="s">
        <v>508</v>
      </c>
      <c r="J81" s="43"/>
      <c r="K81" s="43"/>
      <c r="L81" s="43" t="s">
        <v>484</v>
      </c>
      <c r="M81" s="43" t="s">
        <v>435</v>
      </c>
      <c r="N81" s="43" t="s">
        <v>200</v>
      </c>
      <c r="O81" s="46">
        <v>210</v>
      </c>
      <c r="P81" s="46">
        <v>200</v>
      </c>
      <c r="Q81" s="46">
        <v>2</v>
      </c>
      <c r="R81" s="46">
        <v>202</v>
      </c>
      <c r="S81" s="42" t="s">
        <v>21</v>
      </c>
      <c r="T81" s="42" t="s">
        <v>21</v>
      </c>
      <c r="U81" s="42" t="s">
        <v>21</v>
      </c>
      <c r="V81" s="42">
        <v>49</v>
      </c>
      <c r="W81" s="42" t="s">
        <v>21</v>
      </c>
      <c r="X81" s="42">
        <v>62.097000000000001</v>
      </c>
      <c r="Y81" s="42">
        <v>65</v>
      </c>
      <c r="Z81" s="72">
        <v>77</v>
      </c>
      <c r="AA81" s="72">
        <v>47.2</v>
      </c>
      <c r="AB81" s="72">
        <v>209.9</v>
      </c>
      <c r="AC81" s="72">
        <v>404.3</v>
      </c>
      <c r="AD81" s="72">
        <v>312.39999999999998</v>
      </c>
      <c r="AE81" s="72" t="s">
        <v>21</v>
      </c>
      <c r="AF81" s="72">
        <v>1432.9734749132799</v>
      </c>
      <c r="AG81" s="72">
        <v>1700.9401028580901</v>
      </c>
      <c r="AH81" s="72">
        <v>1054.4036064728682</v>
      </c>
      <c r="AI81" s="72">
        <v>8489.5</v>
      </c>
      <c r="AJ81" s="72">
        <v>53324.5</v>
      </c>
      <c r="AK81" s="72">
        <v>102690.6</v>
      </c>
      <c r="AL81" s="72">
        <v>79044.100000000006</v>
      </c>
      <c r="AM81" s="72">
        <v>355717.95487000002</v>
      </c>
      <c r="AN81" s="72">
        <v>366841.20957780001</v>
      </c>
      <c r="AO81" s="72">
        <v>437141.60643453</v>
      </c>
      <c r="AP81" s="72">
        <v>272036.13046999997</v>
      </c>
      <c r="AQ81" s="72">
        <v>9700</v>
      </c>
      <c r="AR81" s="72">
        <v>24721</v>
      </c>
      <c r="AS81" s="72">
        <v>38754</v>
      </c>
      <c r="AT81" s="72">
        <v>44690</v>
      </c>
      <c r="AU81" s="72">
        <v>50608</v>
      </c>
      <c r="AV81" s="72">
        <v>62097</v>
      </c>
      <c r="AW81" s="72">
        <v>74744</v>
      </c>
      <c r="AX81" s="72">
        <v>79744</v>
      </c>
      <c r="AY81" s="78"/>
    </row>
    <row r="82" spans="1:55" s="2" customFormat="1" ht="18" x14ac:dyDescent="0.35">
      <c r="A82" s="61" t="s">
        <v>552</v>
      </c>
      <c r="B82" s="62">
        <v>41761</v>
      </c>
      <c r="C82" s="63" t="s">
        <v>0</v>
      </c>
      <c r="D82" s="63" t="s">
        <v>22</v>
      </c>
      <c r="E82" s="63" t="s">
        <v>578</v>
      </c>
      <c r="F82" s="63">
        <v>20</v>
      </c>
      <c r="G82" s="63"/>
      <c r="H82" s="63"/>
      <c r="I82" s="63" t="s">
        <v>515</v>
      </c>
      <c r="J82" s="63"/>
      <c r="K82" s="63"/>
      <c r="L82" s="63" t="s">
        <v>484</v>
      </c>
      <c r="M82" s="63" t="s">
        <v>201</v>
      </c>
      <c r="N82" s="63" t="s">
        <v>143</v>
      </c>
      <c r="O82" s="64">
        <v>95</v>
      </c>
      <c r="P82" s="64">
        <v>18</v>
      </c>
      <c r="Q82" s="64">
        <v>72</v>
      </c>
      <c r="R82" s="64">
        <v>90</v>
      </c>
      <c r="S82" s="56">
        <v>17</v>
      </c>
      <c r="T82" s="56">
        <v>23</v>
      </c>
      <c r="U82" s="56" t="s">
        <v>21</v>
      </c>
      <c r="V82" s="56">
        <v>39</v>
      </c>
      <c r="W82" s="56">
        <v>37</v>
      </c>
      <c r="X82" s="56">
        <v>1.105</v>
      </c>
      <c r="Y82" s="56" t="s">
        <v>21</v>
      </c>
      <c r="Z82" s="72">
        <v>40</v>
      </c>
      <c r="AA82" s="90">
        <v>0.9</v>
      </c>
      <c r="AB82" s="90">
        <v>1.2</v>
      </c>
      <c r="AC82" s="90">
        <v>0.5</v>
      </c>
      <c r="AD82" s="90">
        <v>1.1000000000000001</v>
      </c>
      <c r="AE82" s="90">
        <v>5.6740030196078433</v>
      </c>
      <c r="AF82" s="90">
        <v>3.4066473913043498</v>
      </c>
      <c r="AG82" s="90">
        <v>10.559303692307701</v>
      </c>
      <c r="AH82" s="72" t="s">
        <v>21</v>
      </c>
      <c r="AI82" s="90">
        <v>149.80000000000001</v>
      </c>
      <c r="AJ82" s="90">
        <v>300.60000000000002</v>
      </c>
      <c r="AK82" s="90">
        <v>122.9</v>
      </c>
      <c r="AL82" s="90">
        <v>268.2</v>
      </c>
      <c r="AM82" s="90">
        <v>1451.53287</v>
      </c>
      <c r="AN82" s="90">
        <v>391.76445000000001</v>
      </c>
      <c r="AO82" s="90">
        <v>686.35473999999999</v>
      </c>
      <c r="AP82" s="72" t="s">
        <v>21</v>
      </c>
      <c r="AQ82" s="90" t="s">
        <v>21</v>
      </c>
      <c r="AR82" s="90" t="s">
        <v>21</v>
      </c>
      <c r="AS82" s="90" t="s">
        <v>21</v>
      </c>
      <c r="AT82" s="90">
        <v>350</v>
      </c>
      <c r="AU82" s="90">
        <v>663</v>
      </c>
      <c r="AV82" s="90">
        <v>987.269468892026</v>
      </c>
      <c r="AW82" s="90" t="s">
        <v>21</v>
      </c>
      <c r="AX82" s="72" t="s">
        <v>21</v>
      </c>
      <c r="AY82" s="78">
        <f>VLOOKUP(N82,[1]Sheet1!$A$2:$B$2257,2,)</f>
        <v>43990</v>
      </c>
    </row>
    <row r="83" spans="1:55" s="30" customFormat="1" ht="18" x14ac:dyDescent="0.35">
      <c r="A83" s="65" t="s">
        <v>480</v>
      </c>
      <c r="B83" s="66">
        <v>41667</v>
      </c>
      <c r="C83" s="67" t="s">
        <v>17</v>
      </c>
      <c r="D83" s="67" t="s">
        <v>8</v>
      </c>
      <c r="E83" s="67" t="s">
        <v>585</v>
      </c>
      <c r="F83" s="63">
        <v>40</v>
      </c>
      <c r="G83" s="63"/>
      <c r="H83" s="63"/>
      <c r="I83" s="63" t="s">
        <v>506</v>
      </c>
      <c r="J83" s="67"/>
      <c r="K83" s="67"/>
      <c r="L83" s="67" t="s">
        <v>484</v>
      </c>
      <c r="M83" s="67" t="s">
        <v>202</v>
      </c>
      <c r="N83" s="67" t="s">
        <v>203</v>
      </c>
      <c r="O83" s="68">
        <v>32</v>
      </c>
      <c r="P83" s="68" t="s">
        <v>21</v>
      </c>
      <c r="Q83" s="68" t="s">
        <v>21</v>
      </c>
      <c r="R83" s="68" t="s">
        <v>21</v>
      </c>
      <c r="S83" s="56">
        <v>1162</v>
      </c>
      <c r="T83" s="56" t="s">
        <v>21</v>
      </c>
      <c r="U83" s="56" t="s">
        <v>21</v>
      </c>
      <c r="V83" s="56" t="s">
        <v>21</v>
      </c>
      <c r="W83" s="56" t="s">
        <v>21</v>
      </c>
      <c r="X83" s="56" t="s">
        <v>21</v>
      </c>
      <c r="Y83" s="56" t="s">
        <v>21</v>
      </c>
      <c r="Z83" s="98" t="s">
        <v>21</v>
      </c>
      <c r="AA83" s="56" t="s">
        <v>21</v>
      </c>
      <c r="AB83" s="56" t="s">
        <v>21</v>
      </c>
      <c r="AC83" s="56" t="s">
        <v>21</v>
      </c>
      <c r="AD83" s="56" t="s">
        <v>21</v>
      </c>
      <c r="AE83" s="56" t="s">
        <v>21</v>
      </c>
      <c r="AF83" s="56" t="s">
        <v>21</v>
      </c>
      <c r="AG83" s="56" t="s">
        <v>21</v>
      </c>
      <c r="AH83" s="56" t="s">
        <v>21</v>
      </c>
      <c r="AI83" s="56" t="s">
        <v>21</v>
      </c>
      <c r="AJ83" s="56" t="s">
        <v>21</v>
      </c>
      <c r="AK83" s="56" t="s">
        <v>21</v>
      </c>
      <c r="AL83" s="56" t="s">
        <v>21</v>
      </c>
      <c r="AM83" s="56" t="s">
        <v>21</v>
      </c>
      <c r="AN83" s="56" t="s">
        <v>21</v>
      </c>
      <c r="AO83" s="56" t="s">
        <v>21</v>
      </c>
      <c r="AP83" s="56" t="s">
        <v>21</v>
      </c>
      <c r="AQ83" s="56" t="s">
        <v>21</v>
      </c>
      <c r="AR83" s="56" t="s">
        <v>21</v>
      </c>
      <c r="AS83" s="56" t="s">
        <v>21</v>
      </c>
      <c r="AT83" s="56" t="s">
        <v>21</v>
      </c>
      <c r="AU83" s="56" t="s">
        <v>21</v>
      </c>
      <c r="AV83" s="56" t="s">
        <v>21</v>
      </c>
      <c r="AW83" s="56" t="s">
        <v>21</v>
      </c>
      <c r="AX83" s="68" t="s">
        <v>21</v>
      </c>
      <c r="AY83" s="78">
        <f>VLOOKUP(N83,[1]Sheet1!$A$2:$B$2257,2,)</f>
        <v>43453</v>
      </c>
    </row>
    <row r="84" spans="1:55" s="2" customFormat="1" ht="18" x14ac:dyDescent="0.35">
      <c r="A84" s="44" t="s">
        <v>480</v>
      </c>
      <c r="B84" s="45">
        <v>41667</v>
      </c>
      <c r="C84" s="43" t="s">
        <v>17</v>
      </c>
      <c r="D84" s="43" t="s">
        <v>22</v>
      </c>
      <c r="E84" s="43" t="s">
        <v>579</v>
      </c>
      <c r="F84" s="43">
        <v>30</v>
      </c>
      <c r="G84" s="43"/>
      <c r="H84" s="43"/>
      <c r="I84" s="43" t="s">
        <v>513</v>
      </c>
      <c r="J84" s="43"/>
      <c r="K84" s="43"/>
      <c r="L84" s="43" t="s">
        <v>204</v>
      </c>
      <c r="M84" s="43" t="s">
        <v>205</v>
      </c>
      <c r="N84" s="43" t="s">
        <v>566</v>
      </c>
      <c r="O84" s="47">
        <v>98.792699999999996</v>
      </c>
      <c r="P84" s="47" t="s">
        <v>21</v>
      </c>
      <c r="Q84" s="47" t="s">
        <v>21</v>
      </c>
      <c r="R84" s="47" t="s">
        <v>21</v>
      </c>
      <c r="S84" s="72">
        <v>2528</v>
      </c>
      <c r="T84" s="72">
        <v>2494</v>
      </c>
      <c r="U84" s="72">
        <v>2452</v>
      </c>
      <c r="V84" s="72">
        <v>2473</v>
      </c>
      <c r="W84" s="72">
        <v>2476</v>
      </c>
      <c r="X84" s="72">
        <v>2535</v>
      </c>
      <c r="Y84" s="72">
        <v>2550</v>
      </c>
      <c r="Z84" s="99">
        <v>2577</v>
      </c>
      <c r="AA84" s="72" t="s">
        <v>21</v>
      </c>
      <c r="AB84" s="72" t="s">
        <v>21</v>
      </c>
      <c r="AC84" s="72" t="s">
        <v>21</v>
      </c>
      <c r="AD84" s="72" t="s">
        <v>21</v>
      </c>
      <c r="AE84" s="72" t="s">
        <v>21</v>
      </c>
      <c r="AF84" s="72" t="s">
        <v>21</v>
      </c>
      <c r="AG84" s="72" t="s">
        <v>21</v>
      </c>
      <c r="AH84" s="72">
        <v>7.3</v>
      </c>
      <c r="AI84" s="72" t="s">
        <v>21</v>
      </c>
      <c r="AJ84" s="72" t="s">
        <v>21</v>
      </c>
      <c r="AK84" s="72" t="s">
        <v>21</v>
      </c>
      <c r="AL84" s="72" t="s">
        <v>21</v>
      </c>
      <c r="AM84" s="72" t="s">
        <v>21</v>
      </c>
      <c r="AN84" s="72" t="s">
        <v>21</v>
      </c>
      <c r="AO84" s="72" t="s">
        <v>21</v>
      </c>
      <c r="AP84" s="50">
        <v>2144.4094</v>
      </c>
      <c r="AQ84" s="72">
        <v>317415</v>
      </c>
      <c r="AR84" s="72">
        <v>325842</v>
      </c>
      <c r="AS84" s="72">
        <v>319019</v>
      </c>
      <c r="AT84" s="72">
        <v>283248</v>
      </c>
      <c r="AU84" s="72">
        <v>305816</v>
      </c>
      <c r="AV84" s="72">
        <v>339570</v>
      </c>
      <c r="AW84" s="72">
        <v>327006</v>
      </c>
      <c r="AX84" s="47">
        <v>330351.27469725942</v>
      </c>
      <c r="AY84" s="78"/>
      <c r="AZ84" s="73"/>
      <c r="BA84" s="73"/>
      <c r="BB84" s="73"/>
      <c r="BC84" s="73"/>
    </row>
    <row r="85" spans="1:55" s="30" customFormat="1" ht="18" x14ac:dyDescent="0.35">
      <c r="A85" s="65" t="s">
        <v>480</v>
      </c>
      <c r="B85" s="66">
        <v>41773</v>
      </c>
      <c r="C85" s="67" t="s">
        <v>17</v>
      </c>
      <c r="D85" s="67" t="s">
        <v>22</v>
      </c>
      <c r="E85" s="67" t="s">
        <v>459</v>
      </c>
      <c r="F85" s="54">
        <v>10</v>
      </c>
      <c r="G85" s="54"/>
      <c r="H85" s="54"/>
      <c r="I85" s="54" t="s">
        <v>503</v>
      </c>
      <c r="J85" s="67"/>
      <c r="K85" s="67"/>
      <c r="L85" s="67" t="s">
        <v>204</v>
      </c>
      <c r="M85" s="67" t="s">
        <v>206</v>
      </c>
      <c r="N85" s="67" t="s">
        <v>207</v>
      </c>
      <c r="O85" s="68">
        <v>1236.3848396501458</v>
      </c>
      <c r="P85" s="68" t="s">
        <v>21</v>
      </c>
      <c r="Q85" s="68" t="s">
        <v>21</v>
      </c>
      <c r="R85" s="68" t="s">
        <v>21</v>
      </c>
      <c r="S85" s="56">
        <v>3477</v>
      </c>
      <c r="T85" s="56">
        <v>3439</v>
      </c>
      <c r="U85" s="56">
        <v>3457</v>
      </c>
      <c r="V85" s="56" t="s">
        <v>21</v>
      </c>
      <c r="W85" s="56">
        <v>3439</v>
      </c>
      <c r="X85" s="56" t="s">
        <v>21</v>
      </c>
      <c r="Y85" s="56" t="s">
        <v>21</v>
      </c>
      <c r="Z85" s="98" t="s">
        <v>21</v>
      </c>
      <c r="AA85" s="56" t="s">
        <v>21</v>
      </c>
      <c r="AB85" s="56" t="s">
        <v>21</v>
      </c>
      <c r="AC85" s="56" t="s">
        <v>21</v>
      </c>
      <c r="AD85" s="56" t="s">
        <v>21</v>
      </c>
      <c r="AE85" s="56" t="s">
        <v>21</v>
      </c>
      <c r="AF85" s="56" t="s">
        <v>21</v>
      </c>
      <c r="AG85" s="56" t="s">
        <v>21</v>
      </c>
      <c r="AH85" s="56" t="s">
        <v>21</v>
      </c>
      <c r="AI85" s="56" t="s">
        <v>21</v>
      </c>
      <c r="AJ85" s="56" t="s">
        <v>21</v>
      </c>
      <c r="AK85" s="56" t="s">
        <v>21</v>
      </c>
      <c r="AL85" s="56" t="s">
        <v>21</v>
      </c>
      <c r="AM85" s="56" t="s">
        <v>21</v>
      </c>
      <c r="AN85" s="56" t="s">
        <v>21</v>
      </c>
      <c r="AO85" s="56" t="s">
        <v>21</v>
      </c>
      <c r="AP85" s="56" t="s">
        <v>21</v>
      </c>
      <c r="AQ85" s="56">
        <v>2429411.7647058824</v>
      </c>
      <c r="AR85" s="56">
        <v>1788235.294117647</v>
      </c>
      <c r="AS85" s="56">
        <v>2694624</v>
      </c>
      <c r="AT85" s="56" t="s">
        <v>21</v>
      </c>
      <c r="AU85" s="56" t="s">
        <v>21</v>
      </c>
      <c r="AV85" s="56" t="s">
        <v>21</v>
      </c>
      <c r="AW85" s="56" t="s">
        <v>21</v>
      </c>
      <c r="AX85" s="68" t="s">
        <v>21</v>
      </c>
      <c r="AY85" s="78" t="s">
        <v>571</v>
      </c>
      <c r="AZ85" s="31"/>
      <c r="BA85" s="31"/>
    </row>
    <row r="86" spans="1:55" s="30" customFormat="1" ht="18" x14ac:dyDescent="0.35">
      <c r="A86" s="48" t="s">
        <v>480</v>
      </c>
      <c r="B86" s="49">
        <v>41841</v>
      </c>
      <c r="C86" s="38" t="s">
        <v>0</v>
      </c>
      <c r="D86" s="38" t="s">
        <v>8</v>
      </c>
      <c r="E86" s="38" t="s">
        <v>208</v>
      </c>
      <c r="F86" s="43">
        <v>30</v>
      </c>
      <c r="G86" s="43"/>
      <c r="H86" s="43"/>
      <c r="I86" s="43" t="s">
        <v>513</v>
      </c>
      <c r="J86" s="38"/>
      <c r="K86" s="38"/>
      <c r="L86" s="38" t="s">
        <v>484</v>
      </c>
      <c r="M86" s="38" t="s">
        <v>209</v>
      </c>
      <c r="N86" s="38" t="s">
        <v>210</v>
      </c>
      <c r="O86" s="50">
        <v>849.86</v>
      </c>
      <c r="P86" s="50" t="s">
        <v>21</v>
      </c>
      <c r="Q86" s="50" t="s">
        <v>21</v>
      </c>
      <c r="R86" s="50" t="s">
        <v>21</v>
      </c>
      <c r="S86" s="42">
        <v>6</v>
      </c>
      <c r="T86" s="42">
        <v>6</v>
      </c>
      <c r="U86" s="42">
        <v>6</v>
      </c>
      <c r="V86" s="42">
        <v>6</v>
      </c>
      <c r="W86" s="42">
        <v>6</v>
      </c>
      <c r="X86" s="42">
        <v>5</v>
      </c>
      <c r="Y86" s="42">
        <v>5</v>
      </c>
      <c r="Z86" s="100">
        <v>7</v>
      </c>
      <c r="AA86" s="42">
        <v>4.9621641619999997</v>
      </c>
      <c r="AB86" s="42">
        <v>5.4800407529999999</v>
      </c>
      <c r="AC86" s="42">
        <v>6.3575279230000001</v>
      </c>
      <c r="AD86" s="42">
        <v>7.2697693699999997</v>
      </c>
      <c r="AE86" s="42">
        <v>9.7180759489999993</v>
      </c>
      <c r="AF86" s="42">
        <v>13.281896969</v>
      </c>
      <c r="AG86" s="42">
        <v>16.865807626999999</v>
      </c>
      <c r="AH86" s="42" t="s">
        <v>21</v>
      </c>
      <c r="AI86" s="42">
        <v>1066.8652950000001</v>
      </c>
      <c r="AJ86" s="42">
        <v>1890.6140600000001</v>
      </c>
      <c r="AK86" s="42">
        <v>413.23931499999998</v>
      </c>
      <c r="AL86" s="42">
        <v>923.26071000000002</v>
      </c>
      <c r="AM86" s="42">
        <v>767.72799999999995</v>
      </c>
      <c r="AN86" s="42">
        <v>876.60519999999997</v>
      </c>
      <c r="AO86" s="42">
        <v>1990.1652999999999</v>
      </c>
      <c r="AP86" s="72" t="s">
        <v>21</v>
      </c>
      <c r="AQ86" s="42">
        <v>241400</v>
      </c>
      <c r="AR86" s="42">
        <v>242200</v>
      </c>
      <c r="AS86" s="42">
        <v>171590</v>
      </c>
      <c r="AT86" s="42">
        <v>178720</v>
      </c>
      <c r="AU86" s="42">
        <v>182300</v>
      </c>
      <c r="AV86" s="42">
        <v>457650</v>
      </c>
      <c r="AW86" s="42">
        <v>262030</v>
      </c>
      <c r="AX86" s="50">
        <v>1003680</v>
      </c>
      <c r="AY86" s="78"/>
    </row>
    <row r="87" spans="1:55" s="2" customFormat="1" ht="18" x14ac:dyDescent="0.35">
      <c r="A87" s="44" t="s">
        <v>480</v>
      </c>
      <c r="B87" s="45">
        <v>41898</v>
      </c>
      <c r="C87" s="43" t="s">
        <v>0</v>
      </c>
      <c r="D87" s="43" t="s">
        <v>8</v>
      </c>
      <c r="E87" s="43" t="s">
        <v>584</v>
      </c>
      <c r="F87" s="43">
        <v>30</v>
      </c>
      <c r="G87" s="43"/>
      <c r="H87" s="43"/>
      <c r="I87" s="43" t="s">
        <v>513</v>
      </c>
      <c r="J87" s="43"/>
      <c r="K87" s="43"/>
      <c r="L87" s="43" t="s">
        <v>484</v>
      </c>
      <c r="M87" s="43" t="s">
        <v>211</v>
      </c>
      <c r="N87" s="43" t="s">
        <v>212</v>
      </c>
      <c r="O87" s="47">
        <v>157.53</v>
      </c>
      <c r="P87" s="47" t="s">
        <v>21</v>
      </c>
      <c r="Q87" s="47" t="s">
        <v>21</v>
      </c>
      <c r="R87" s="47" t="s">
        <v>21</v>
      </c>
      <c r="S87" s="72" t="s">
        <v>21</v>
      </c>
      <c r="T87" s="72">
        <v>840</v>
      </c>
      <c r="U87" s="72">
        <v>930</v>
      </c>
      <c r="V87" s="72">
        <v>1036</v>
      </c>
      <c r="W87" s="72" t="s">
        <v>21</v>
      </c>
      <c r="X87" s="72">
        <v>1464</v>
      </c>
      <c r="Y87" s="72" t="s">
        <v>21</v>
      </c>
      <c r="Z87" s="99">
        <v>1533</v>
      </c>
      <c r="AA87" s="72" t="s">
        <v>21</v>
      </c>
      <c r="AB87" s="72" t="s">
        <v>21</v>
      </c>
      <c r="AC87" s="72" t="s">
        <v>21</v>
      </c>
      <c r="AD87" s="72" t="s">
        <v>21</v>
      </c>
      <c r="AE87" s="72" t="s">
        <v>21</v>
      </c>
      <c r="AF87" s="72" t="s">
        <v>21</v>
      </c>
      <c r="AG87" s="72" t="s">
        <v>21</v>
      </c>
      <c r="AH87" s="42" t="s">
        <v>21</v>
      </c>
      <c r="AI87" s="72" t="s">
        <v>21</v>
      </c>
      <c r="AJ87" s="72" t="s">
        <v>21</v>
      </c>
      <c r="AK87" s="72" t="s">
        <v>21</v>
      </c>
      <c r="AL87" s="72" t="s">
        <v>21</v>
      </c>
      <c r="AM87" s="72" t="s">
        <v>21</v>
      </c>
      <c r="AN87" s="72" t="s">
        <v>21</v>
      </c>
      <c r="AO87" s="72" t="s">
        <v>21</v>
      </c>
      <c r="AP87" s="72" t="s">
        <v>21</v>
      </c>
      <c r="AQ87" s="72" t="s">
        <v>21</v>
      </c>
      <c r="AR87" s="72" t="s">
        <v>21</v>
      </c>
      <c r="AS87" s="72">
        <v>883093</v>
      </c>
      <c r="AT87" s="72">
        <v>1161272.5049999999</v>
      </c>
      <c r="AU87" s="72" t="s">
        <v>21</v>
      </c>
      <c r="AV87" s="72">
        <v>1750230.1933189</v>
      </c>
      <c r="AW87" s="72" t="s">
        <v>21</v>
      </c>
      <c r="AX87" s="47">
        <v>2544768.1734585231</v>
      </c>
      <c r="AY87" s="78"/>
    </row>
    <row r="88" spans="1:55" s="30" customFormat="1" ht="18" x14ac:dyDescent="0.35">
      <c r="A88" s="48" t="s">
        <v>480</v>
      </c>
      <c r="B88" s="49">
        <v>41927</v>
      </c>
      <c r="C88" s="38" t="s">
        <v>17</v>
      </c>
      <c r="D88" s="38" t="s">
        <v>8</v>
      </c>
      <c r="E88" s="38" t="s">
        <v>599</v>
      </c>
      <c r="F88" s="43">
        <v>35</v>
      </c>
      <c r="G88" s="43"/>
      <c r="H88" s="43"/>
      <c r="I88" s="43" t="s">
        <v>508</v>
      </c>
      <c r="J88" s="38"/>
      <c r="K88" s="38"/>
      <c r="L88" s="38" t="s">
        <v>484</v>
      </c>
      <c r="M88" s="38" t="s">
        <v>213</v>
      </c>
      <c r="N88" s="38" t="s">
        <v>214</v>
      </c>
      <c r="O88" s="50">
        <v>10077.26</v>
      </c>
      <c r="P88" s="50" t="s">
        <v>21</v>
      </c>
      <c r="Q88" s="50" t="s">
        <v>21</v>
      </c>
      <c r="R88" s="50" t="s">
        <v>21</v>
      </c>
      <c r="S88" s="42">
        <v>3850</v>
      </c>
      <c r="T88" s="42">
        <v>6368</v>
      </c>
      <c r="U88" s="42">
        <v>7437</v>
      </c>
      <c r="V88" s="42">
        <v>8448</v>
      </c>
      <c r="W88" s="42">
        <v>9923</v>
      </c>
      <c r="X88" s="42">
        <v>10345</v>
      </c>
      <c r="Y88" s="42">
        <v>10622</v>
      </c>
      <c r="Z88" s="100">
        <v>15871</v>
      </c>
      <c r="AA88" s="42" t="s">
        <v>21</v>
      </c>
      <c r="AB88" s="42" t="s">
        <v>21</v>
      </c>
      <c r="AC88" s="42" t="s">
        <v>21</v>
      </c>
      <c r="AD88" s="42" t="s">
        <v>21</v>
      </c>
      <c r="AE88" s="42" t="s">
        <v>21</v>
      </c>
      <c r="AF88" s="42" t="s">
        <v>21</v>
      </c>
      <c r="AG88" s="42" t="s">
        <v>21</v>
      </c>
      <c r="AH88" s="42" t="s">
        <v>21</v>
      </c>
      <c r="AI88" s="42" t="s">
        <v>21</v>
      </c>
      <c r="AJ88" s="42" t="s">
        <v>21</v>
      </c>
      <c r="AK88" s="42" t="s">
        <v>21</v>
      </c>
      <c r="AL88" s="42" t="s">
        <v>21</v>
      </c>
      <c r="AM88" s="42" t="s">
        <v>21</v>
      </c>
      <c r="AN88" s="42" t="s">
        <v>21</v>
      </c>
      <c r="AO88" s="42" t="s">
        <v>21</v>
      </c>
      <c r="AP88" s="72" t="s">
        <v>21</v>
      </c>
      <c r="AQ88" s="42">
        <v>1156600</v>
      </c>
      <c r="AR88" s="42">
        <v>2063500</v>
      </c>
      <c r="AS88" s="42">
        <v>2209300</v>
      </c>
      <c r="AT88" s="42">
        <v>2391600</v>
      </c>
      <c r="AU88" s="42">
        <v>2708200</v>
      </c>
      <c r="AV88" s="42">
        <v>2910700</v>
      </c>
      <c r="AW88" s="42">
        <v>3147100</v>
      </c>
      <c r="AX88" s="50">
        <v>5179900</v>
      </c>
      <c r="AY88" s="78"/>
      <c r="AZ88" s="36"/>
    </row>
    <row r="89" spans="1:55" s="2" customFormat="1" ht="18" x14ac:dyDescent="0.35">
      <c r="A89" s="44" t="s">
        <v>480</v>
      </c>
      <c r="B89" s="45">
        <v>41954</v>
      </c>
      <c r="C89" s="43" t="s">
        <v>17</v>
      </c>
      <c r="D89" s="43" t="s">
        <v>8</v>
      </c>
      <c r="E89" s="43" t="s">
        <v>600</v>
      </c>
      <c r="F89" s="43">
        <v>40</v>
      </c>
      <c r="G89" s="43"/>
      <c r="H89" s="43"/>
      <c r="I89" s="43" t="s">
        <v>506</v>
      </c>
      <c r="J89" s="43"/>
      <c r="K89" s="43"/>
      <c r="L89" s="43" t="s">
        <v>484</v>
      </c>
      <c r="M89" s="43" t="s">
        <v>215</v>
      </c>
      <c r="N89" s="43" t="s">
        <v>216</v>
      </c>
      <c r="O89" s="47">
        <v>3007.77</v>
      </c>
      <c r="P89" s="47" t="s">
        <v>21</v>
      </c>
      <c r="Q89" s="47" t="s">
        <v>21</v>
      </c>
      <c r="R89" s="47" t="s">
        <v>21</v>
      </c>
      <c r="S89" s="72">
        <v>31864</v>
      </c>
      <c r="T89" s="72">
        <v>33689</v>
      </c>
      <c r="U89" s="72">
        <v>37716</v>
      </c>
      <c r="V89" s="72">
        <v>40263</v>
      </c>
      <c r="W89" s="72">
        <v>38845</v>
      </c>
      <c r="X89" s="72">
        <v>37547</v>
      </c>
      <c r="Y89" s="72">
        <v>36500</v>
      </c>
      <c r="Z89" s="99">
        <v>36500</v>
      </c>
      <c r="AA89" s="72" t="s">
        <v>21</v>
      </c>
      <c r="AB89" s="72" t="s">
        <v>21</v>
      </c>
      <c r="AC89" s="72" t="s">
        <v>21</v>
      </c>
      <c r="AD89" s="72" t="s">
        <v>21</v>
      </c>
      <c r="AE89" s="72" t="s">
        <v>21</v>
      </c>
      <c r="AF89" s="72" t="s">
        <v>21</v>
      </c>
      <c r="AG89" s="72" t="s">
        <v>21</v>
      </c>
      <c r="AH89" s="42" t="s">
        <v>21</v>
      </c>
      <c r="AI89" s="72" t="s">
        <v>21</v>
      </c>
      <c r="AJ89" s="72" t="s">
        <v>21</v>
      </c>
      <c r="AK89" s="72" t="s">
        <v>21</v>
      </c>
      <c r="AL89" s="72" t="s">
        <v>21</v>
      </c>
      <c r="AM89" s="72" t="s">
        <v>21</v>
      </c>
      <c r="AN89" s="72" t="s">
        <v>21</v>
      </c>
      <c r="AO89" s="72" t="s">
        <v>21</v>
      </c>
      <c r="AP89" s="72" t="s">
        <v>21</v>
      </c>
      <c r="AQ89" s="72">
        <v>5834691</v>
      </c>
      <c r="AR89" s="72">
        <v>6351889</v>
      </c>
      <c r="AS89" s="72">
        <v>6584748</v>
      </c>
      <c r="AT89" s="72">
        <v>7060340</v>
      </c>
      <c r="AU89" s="72">
        <v>6989981</v>
      </c>
      <c r="AV89" s="74">
        <v>5829416</v>
      </c>
      <c r="AW89" s="72">
        <v>6379734</v>
      </c>
      <c r="AX89" s="47">
        <v>6380</v>
      </c>
      <c r="AY89" s="78"/>
    </row>
    <row r="90" spans="1:55" s="30" customFormat="1" ht="18" x14ac:dyDescent="0.35">
      <c r="A90" s="65" t="s">
        <v>480</v>
      </c>
      <c r="B90" s="66">
        <v>41992</v>
      </c>
      <c r="C90" s="67" t="s">
        <v>0</v>
      </c>
      <c r="D90" s="67" t="s">
        <v>22</v>
      </c>
      <c r="E90" s="67" t="s">
        <v>519</v>
      </c>
      <c r="F90" s="63">
        <v>30</v>
      </c>
      <c r="G90" s="63"/>
      <c r="H90" s="63"/>
      <c r="I90" s="63" t="s">
        <v>513</v>
      </c>
      <c r="J90" s="67"/>
      <c r="K90" s="67"/>
      <c r="L90" s="67" t="s">
        <v>484</v>
      </c>
      <c r="M90" s="67" t="s">
        <v>217</v>
      </c>
      <c r="N90" s="67" t="s">
        <v>218</v>
      </c>
      <c r="O90" s="68">
        <v>243</v>
      </c>
      <c r="P90" s="68" t="s">
        <v>21</v>
      </c>
      <c r="Q90" s="68" t="s">
        <v>21</v>
      </c>
      <c r="R90" s="68" t="s">
        <v>21</v>
      </c>
      <c r="S90" s="56">
        <v>1207</v>
      </c>
      <c r="T90" s="56">
        <v>2308</v>
      </c>
      <c r="U90" s="56">
        <v>2832</v>
      </c>
      <c r="V90" s="56">
        <v>3319</v>
      </c>
      <c r="W90" s="56">
        <v>3643</v>
      </c>
      <c r="X90" s="56">
        <v>3846</v>
      </c>
      <c r="Y90" s="56">
        <v>3775</v>
      </c>
      <c r="Z90" s="98" t="s">
        <v>21</v>
      </c>
      <c r="AA90" s="56">
        <v>0.36353999999999997</v>
      </c>
      <c r="AB90" s="56">
        <v>0.759806659</v>
      </c>
      <c r="AC90" s="56">
        <v>0.55328126499999997</v>
      </c>
      <c r="AD90" s="56">
        <v>0.62179901500000001</v>
      </c>
      <c r="AE90" s="56">
        <v>0.87911805499999995</v>
      </c>
      <c r="AF90" s="56">
        <v>0.83470091400000002</v>
      </c>
      <c r="AG90" s="56">
        <v>0.69268640299999995</v>
      </c>
      <c r="AH90" s="56" t="s">
        <v>21</v>
      </c>
      <c r="AI90" s="56">
        <v>4.7260200000000001</v>
      </c>
      <c r="AJ90" s="56">
        <v>363.94738999999998</v>
      </c>
      <c r="AK90" s="56">
        <v>220.75922499999999</v>
      </c>
      <c r="AL90" s="56">
        <v>288.51474300000001</v>
      </c>
      <c r="AM90" s="56">
        <v>253.18600000000001</v>
      </c>
      <c r="AN90" s="56">
        <v>273.78190000000001</v>
      </c>
      <c r="AO90" s="56">
        <v>157.9325</v>
      </c>
      <c r="AP90" s="56" t="s">
        <v>21</v>
      </c>
      <c r="AQ90" s="56" t="s">
        <v>21</v>
      </c>
      <c r="AR90" s="56">
        <v>361300</v>
      </c>
      <c r="AS90" s="56">
        <v>413672</v>
      </c>
      <c r="AT90" s="56">
        <v>461871</v>
      </c>
      <c r="AU90" s="56">
        <v>549647</v>
      </c>
      <c r="AV90" s="56">
        <v>583600</v>
      </c>
      <c r="AW90" s="56">
        <v>558400</v>
      </c>
      <c r="AX90" s="56" t="s">
        <v>21</v>
      </c>
      <c r="AY90" s="78">
        <f>VLOOKUP(N90,[1]Sheet1!$A$2:$B$2257,2,)</f>
        <v>44162</v>
      </c>
    </row>
    <row r="91" spans="1:55" s="2" customFormat="1" ht="18" x14ac:dyDescent="0.35">
      <c r="A91" s="44" t="s">
        <v>460</v>
      </c>
      <c r="B91" s="45">
        <v>41652</v>
      </c>
      <c r="C91" s="43" t="s">
        <v>0</v>
      </c>
      <c r="D91" s="43" t="s">
        <v>22</v>
      </c>
      <c r="E91" s="43" t="s">
        <v>219</v>
      </c>
      <c r="F91" s="40">
        <v>10</v>
      </c>
      <c r="G91" s="40"/>
      <c r="H91" s="40"/>
      <c r="I91" s="40" t="s">
        <v>503</v>
      </c>
      <c r="J91" s="43"/>
      <c r="K91" s="43"/>
      <c r="L91" s="43" t="s">
        <v>484</v>
      </c>
      <c r="M91" s="43" t="s">
        <v>220</v>
      </c>
      <c r="N91" s="43" t="s">
        <v>528</v>
      </c>
      <c r="O91" s="47">
        <v>21.5</v>
      </c>
      <c r="P91" s="47" t="s">
        <v>21</v>
      </c>
      <c r="Q91" s="47" t="s">
        <v>21</v>
      </c>
      <c r="R91" s="47">
        <v>2.2829763246899666</v>
      </c>
      <c r="S91" s="72">
        <v>36</v>
      </c>
      <c r="T91" s="72">
        <v>48</v>
      </c>
      <c r="U91" s="72">
        <v>73</v>
      </c>
      <c r="V91" s="72">
        <v>129</v>
      </c>
      <c r="W91" s="72">
        <v>169</v>
      </c>
      <c r="X91" s="72">
        <v>216</v>
      </c>
      <c r="Y91" s="72">
        <v>164</v>
      </c>
      <c r="Z91" s="72">
        <v>156</v>
      </c>
      <c r="AA91" s="72">
        <v>48.977072427510286</v>
      </c>
      <c r="AB91" s="72">
        <v>52.60100203349004</v>
      </c>
      <c r="AC91" s="72">
        <v>95.678465451257807</v>
      </c>
      <c r="AD91" s="72">
        <v>230.41924574303982</v>
      </c>
      <c r="AE91" s="72">
        <v>968.10727589810392</v>
      </c>
      <c r="AF91" s="72">
        <v>281.66516522023198</v>
      </c>
      <c r="AG91" s="72" t="s">
        <v>21</v>
      </c>
      <c r="AH91" s="72">
        <v>343.51780995144298</v>
      </c>
      <c r="AI91" s="72">
        <v>11901.428599884999</v>
      </c>
      <c r="AJ91" s="72">
        <v>13202.851510406001</v>
      </c>
      <c r="AK91" s="72">
        <v>24493.687155521999</v>
      </c>
      <c r="AL91" s="72">
        <v>57835.230681502995</v>
      </c>
      <c r="AM91" s="72">
        <v>242026.81897452599</v>
      </c>
      <c r="AN91" s="72">
        <v>70416.291305057995</v>
      </c>
      <c r="AO91" s="72" t="s">
        <v>21</v>
      </c>
      <c r="AP91" s="72">
        <v>86910.005917714996</v>
      </c>
      <c r="AQ91" s="72">
        <v>1002.75594907434</v>
      </c>
      <c r="AR91" s="72">
        <v>1952.5521482878901</v>
      </c>
      <c r="AS91" s="72">
        <v>3485.8</v>
      </c>
      <c r="AT91" s="72" t="s">
        <v>21</v>
      </c>
      <c r="AU91" s="72">
        <v>8570</v>
      </c>
      <c r="AV91" s="72">
        <v>12670</v>
      </c>
      <c r="AW91" s="51">
        <v>13675</v>
      </c>
      <c r="AX91" s="51">
        <v>11853.771493324137</v>
      </c>
      <c r="AY91" s="78"/>
    </row>
    <row r="92" spans="1:55" s="2" customFormat="1" ht="18" x14ac:dyDescent="0.35">
      <c r="A92" s="44" t="s">
        <v>460</v>
      </c>
      <c r="B92" s="45">
        <v>41691</v>
      </c>
      <c r="C92" s="43" t="s">
        <v>0</v>
      </c>
      <c r="D92" s="43" t="s">
        <v>8</v>
      </c>
      <c r="E92" s="43" t="s">
        <v>221</v>
      </c>
      <c r="F92" s="40">
        <v>50</v>
      </c>
      <c r="G92" s="40"/>
      <c r="H92" s="40"/>
      <c r="I92" s="40" t="s">
        <v>509</v>
      </c>
      <c r="J92" s="43"/>
      <c r="K92" s="43"/>
      <c r="L92" s="43" t="s">
        <v>484</v>
      </c>
      <c r="M92" s="43" t="s">
        <v>222</v>
      </c>
      <c r="N92" s="43" t="s">
        <v>223</v>
      </c>
      <c r="O92" s="47">
        <v>206.2</v>
      </c>
      <c r="P92" s="47" t="s">
        <v>21</v>
      </c>
      <c r="Q92" s="47" t="s">
        <v>21</v>
      </c>
      <c r="R92" s="47">
        <v>122.88888888888889</v>
      </c>
      <c r="S92" s="42">
        <v>816</v>
      </c>
      <c r="T92" s="42">
        <v>935</v>
      </c>
      <c r="U92" s="42">
        <v>973</v>
      </c>
      <c r="V92" s="42">
        <v>1058</v>
      </c>
      <c r="W92" s="42">
        <v>1119</v>
      </c>
      <c r="X92" s="42">
        <v>1253</v>
      </c>
      <c r="Y92" s="42">
        <v>1310</v>
      </c>
      <c r="Z92" s="42">
        <v>1454</v>
      </c>
      <c r="AA92" s="42">
        <v>962.18045346269173</v>
      </c>
      <c r="AB92" s="42">
        <v>608.1633798057012</v>
      </c>
      <c r="AC92" s="42">
        <v>641.74838361743741</v>
      </c>
      <c r="AD92" s="42">
        <v>862.50480151402394</v>
      </c>
      <c r="AE92" s="42">
        <v>1317.004166022936</v>
      </c>
      <c r="AF92" s="42">
        <v>767.31759736460799</v>
      </c>
      <c r="AG92" s="42">
        <v>561.65621388889303</v>
      </c>
      <c r="AH92" s="72">
        <v>1535.0521196237</v>
      </c>
      <c r="AI92" s="42">
        <v>205906.61704101603</v>
      </c>
      <c r="AJ92" s="42">
        <v>152649.00833123099</v>
      </c>
      <c r="AK92" s="42">
        <v>164287.58620606398</v>
      </c>
      <c r="AL92" s="42">
        <v>216488.70518002001</v>
      </c>
      <c r="AM92" s="42">
        <v>329251.04150573403</v>
      </c>
      <c r="AN92" s="42">
        <v>191829.39934115199</v>
      </c>
      <c r="AO92" s="42">
        <v>141537.36590000099</v>
      </c>
      <c r="AP92" s="72">
        <v>388368.186264797</v>
      </c>
      <c r="AQ92" s="42">
        <v>241593.52235209401</v>
      </c>
      <c r="AR92" s="42">
        <v>262720.21735082997</v>
      </c>
      <c r="AS92" s="42">
        <v>297217</v>
      </c>
      <c r="AT92" s="42">
        <v>325171</v>
      </c>
      <c r="AU92" s="42">
        <v>332190</v>
      </c>
      <c r="AV92" s="42">
        <v>410870</v>
      </c>
      <c r="AW92" s="51">
        <v>453471.23558938468</v>
      </c>
      <c r="AX92" s="51">
        <v>579198.89638862887</v>
      </c>
      <c r="AY92" s="78"/>
    </row>
    <row r="93" spans="1:55" s="2" customFormat="1" ht="18" x14ac:dyDescent="0.35">
      <c r="A93" s="44" t="s">
        <v>460</v>
      </c>
      <c r="B93" s="45">
        <v>41711</v>
      </c>
      <c r="C93" s="43" t="s">
        <v>0</v>
      </c>
      <c r="D93" s="43" t="s">
        <v>8</v>
      </c>
      <c r="E93" s="43" t="s">
        <v>224</v>
      </c>
      <c r="F93" s="40">
        <v>50</v>
      </c>
      <c r="G93" s="40"/>
      <c r="H93" s="40"/>
      <c r="I93" s="40" t="s">
        <v>509</v>
      </c>
      <c r="J93" s="43"/>
      <c r="K93" s="43"/>
      <c r="L93" s="43" t="s">
        <v>484</v>
      </c>
      <c r="M93" s="43" t="s">
        <v>225</v>
      </c>
      <c r="N93" s="43" t="s">
        <v>226</v>
      </c>
      <c r="O93" s="47">
        <v>4550.8</v>
      </c>
      <c r="P93" s="47" t="s">
        <v>21</v>
      </c>
      <c r="Q93" s="47" t="s">
        <v>21</v>
      </c>
      <c r="R93" s="47">
        <v>1098.6595174262734</v>
      </c>
      <c r="S93" s="42">
        <v>510968</v>
      </c>
      <c r="T93" s="42">
        <v>504816</v>
      </c>
      <c r="U93" s="42">
        <v>498708</v>
      </c>
      <c r="V93" s="42">
        <v>488946</v>
      </c>
      <c r="W93" s="42">
        <v>488946</v>
      </c>
      <c r="X93" s="42">
        <v>485908</v>
      </c>
      <c r="Y93" s="42">
        <v>363455</v>
      </c>
      <c r="Z93" s="42">
        <v>354636</v>
      </c>
      <c r="AA93" s="42">
        <v>12769.053020545909</v>
      </c>
      <c r="AB93" s="42">
        <v>17229.463600800158</v>
      </c>
      <c r="AC93" s="42">
        <v>12814.313861831055</v>
      </c>
      <c r="AD93" s="42">
        <v>15493.1326877098</v>
      </c>
      <c r="AE93" s="42">
        <v>28778.929548129439</v>
      </c>
      <c r="AF93" s="42">
        <v>28863.444196855282</v>
      </c>
      <c r="AG93" s="42" t="s">
        <v>21</v>
      </c>
      <c r="AH93" s="72">
        <v>13510.095428553899</v>
      </c>
      <c r="AI93" s="42">
        <v>2528272.4980680901</v>
      </c>
      <c r="AJ93" s="42">
        <v>4290136.4365992397</v>
      </c>
      <c r="AK93" s="42">
        <v>3280464.3486287501</v>
      </c>
      <c r="AL93" s="42">
        <v>3888776.30461516</v>
      </c>
      <c r="AM93" s="42">
        <v>7194732.3870323598</v>
      </c>
      <c r="AN93" s="42">
        <v>7215861.0492138201</v>
      </c>
      <c r="AO93" s="42" t="s">
        <v>21</v>
      </c>
      <c r="AP93" s="72">
        <v>3391033.95256702</v>
      </c>
      <c r="AQ93" s="42">
        <v>9940527.0551332198</v>
      </c>
      <c r="AR93" s="42">
        <v>10669179.9565292</v>
      </c>
      <c r="AS93" s="42">
        <v>10644600</v>
      </c>
      <c r="AT93" s="42" t="s">
        <v>227</v>
      </c>
      <c r="AU93" s="42">
        <v>9890000</v>
      </c>
      <c r="AV93" s="42">
        <v>10520000</v>
      </c>
      <c r="AW93" s="51">
        <v>9372215</v>
      </c>
      <c r="AX93" s="51">
        <v>9595670.2971628346</v>
      </c>
      <c r="AY93" s="78"/>
    </row>
    <row r="94" spans="1:55" s="2" customFormat="1" ht="18" x14ac:dyDescent="0.35">
      <c r="A94" s="61" t="s">
        <v>460</v>
      </c>
      <c r="B94" s="62">
        <v>41719</v>
      </c>
      <c r="C94" s="63" t="s">
        <v>0</v>
      </c>
      <c r="D94" s="63" t="s">
        <v>8</v>
      </c>
      <c r="E94" s="63" t="s">
        <v>529</v>
      </c>
      <c r="F94" s="63">
        <v>35</v>
      </c>
      <c r="G94" s="63"/>
      <c r="H94" s="63"/>
      <c r="I94" s="63" t="s">
        <v>508</v>
      </c>
      <c r="J94" s="63"/>
      <c r="K94" s="63"/>
      <c r="L94" s="63" t="s">
        <v>484</v>
      </c>
      <c r="M94" s="63" t="s">
        <v>228</v>
      </c>
      <c r="N94" s="63" t="s">
        <v>229</v>
      </c>
      <c r="O94" s="69">
        <v>724.6</v>
      </c>
      <c r="P94" s="69" t="s">
        <v>21</v>
      </c>
      <c r="Q94" s="69" t="s">
        <v>21</v>
      </c>
      <c r="R94" s="69">
        <v>408.8235294117647</v>
      </c>
      <c r="S94" s="56">
        <v>57</v>
      </c>
      <c r="T94" s="56">
        <v>59</v>
      </c>
      <c r="U94" s="56" t="s">
        <v>21</v>
      </c>
      <c r="V94" s="56" t="s">
        <v>21</v>
      </c>
      <c r="W94" s="56">
        <v>76</v>
      </c>
      <c r="X94" s="56">
        <v>71</v>
      </c>
      <c r="Y94" s="56" t="s">
        <v>21</v>
      </c>
      <c r="Z94" s="56" t="s">
        <v>21</v>
      </c>
      <c r="AA94" s="56">
        <v>4431.3105882080772</v>
      </c>
      <c r="AB94" s="56">
        <v>4327.08028944753</v>
      </c>
      <c r="AC94" s="56">
        <v>3073.6572979316838</v>
      </c>
      <c r="AD94" s="56">
        <v>3571.8823791714021</v>
      </c>
      <c r="AE94" s="56">
        <v>8480.2590493448006</v>
      </c>
      <c r="AF94" s="56" t="s">
        <v>21</v>
      </c>
      <c r="AG94" s="56" t="s">
        <v>21</v>
      </c>
      <c r="AH94" s="56" t="s">
        <v>21</v>
      </c>
      <c r="AI94" s="56">
        <v>859674.25411236705</v>
      </c>
      <c r="AJ94" s="56">
        <v>1086097.15265133</v>
      </c>
      <c r="AK94" s="56">
        <v>786856.26827051106</v>
      </c>
      <c r="AL94" s="56">
        <v>896542.47717202199</v>
      </c>
      <c r="AM94" s="56">
        <v>2120064.7623362001</v>
      </c>
      <c r="AN94" s="56" t="s">
        <v>21</v>
      </c>
      <c r="AO94" s="56" t="s">
        <v>21</v>
      </c>
      <c r="AP94" s="56" t="s">
        <v>21</v>
      </c>
      <c r="AQ94" s="56">
        <v>183997.967636791</v>
      </c>
      <c r="AR94" s="56">
        <v>261116.98178403001</v>
      </c>
      <c r="AS94" s="56" t="s">
        <v>21</v>
      </c>
      <c r="AT94" s="56" t="s">
        <v>21</v>
      </c>
      <c r="AU94" s="56">
        <v>326490</v>
      </c>
      <c r="AV94" s="56" t="s">
        <v>21</v>
      </c>
      <c r="AW94" s="70" t="s">
        <v>21</v>
      </c>
      <c r="AX94" s="70" t="s">
        <v>21</v>
      </c>
      <c r="AY94" s="78" t="s">
        <v>571</v>
      </c>
    </row>
    <row r="95" spans="1:55" s="2" customFormat="1" ht="18" x14ac:dyDescent="0.35">
      <c r="A95" s="61" t="s">
        <v>460</v>
      </c>
      <c r="B95" s="62">
        <v>41726</v>
      </c>
      <c r="C95" s="63" t="s">
        <v>0</v>
      </c>
      <c r="D95" s="63" t="s">
        <v>8</v>
      </c>
      <c r="E95" s="63" t="s">
        <v>530</v>
      </c>
      <c r="F95" s="54">
        <v>50</v>
      </c>
      <c r="G95" s="54"/>
      <c r="H95" s="54"/>
      <c r="I95" s="54" t="s">
        <v>509</v>
      </c>
      <c r="J95" s="63"/>
      <c r="K95" s="63"/>
      <c r="L95" s="63" t="s">
        <v>484</v>
      </c>
      <c r="M95" s="63" t="s">
        <v>230</v>
      </c>
      <c r="N95" s="63" t="s">
        <v>231</v>
      </c>
      <c r="O95" s="69">
        <v>807.8</v>
      </c>
      <c r="P95" s="69" t="s">
        <v>21</v>
      </c>
      <c r="Q95" s="69" t="s">
        <v>21</v>
      </c>
      <c r="R95" s="69">
        <v>418.07228915662654</v>
      </c>
      <c r="S95" s="56" t="s">
        <v>21</v>
      </c>
      <c r="T95" s="56" t="s">
        <v>21</v>
      </c>
      <c r="U95" s="56" t="s">
        <v>21</v>
      </c>
      <c r="V95" s="56" t="s">
        <v>21</v>
      </c>
      <c r="W95" s="56" t="s">
        <v>21</v>
      </c>
      <c r="X95" s="56" t="s">
        <v>21</v>
      </c>
      <c r="Y95" s="56" t="s">
        <v>21</v>
      </c>
      <c r="Z95" s="56" t="s">
        <v>21</v>
      </c>
      <c r="AA95" s="56">
        <v>4057.5151209306473</v>
      </c>
      <c r="AB95" s="56" t="s">
        <v>21</v>
      </c>
      <c r="AC95" s="56" t="s">
        <v>21</v>
      </c>
      <c r="AD95" s="56" t="s">
        <v>21</v>
      </c>
      <c r="AE95" s="56" t="s">
        <v>21</v>
      </c>
      <c r="AF95" s="56" t="s">
        <v>21</v>
      </c>
      <c r="AG95" s="69" t="s">
        <v>21</v>
      </c>
      <c r="AH95" s="56" t="s">
        <v>21</v>
      </c>
      <c r="AI95" s="56">
        <v>620799.81350238901</v>
      </c>
      <c r="AJ95" s="56" t="s">
        <v>21</v>
      </c>
      <c r="AK95" s="56" t="s">
        <v>21</v>
      </c>
      <c r="AL95" s="56" t="s">
        <v>21</v>
      </c>
      <c r="AM95" s="56" t="s">
        <v>21</v>
      </c>
      <c r="AN95" s="56" t="s">
        <v>21</v>
      </c>
      <c r="AO95" s="69" t="s">
        <v>21</v>
      </c>
      <c r="AP95" s="56" t="s">
        <v>21</v>
      </c>
      <c r="AQ95" s="56" t="s">
        <v>21</v>
      </c>
      <c r="AR95" s="56" t="s">
        <v>21</v>
      </c>
      <c r="AS95" s="56" t="s">
        <v>21</v>
      </c>
      <c r="AT95" s="56" t="s">
        <v>21</v>
      </c>
      <c r="AU95" s="56" t="s">
        <v>21</v>
      </c>
      <c r="AV95" s="56" t="s">
        <v>21</v>
      </c>
      <c r="AW95" s="70" t="s">
        <v>21</v>
      </c>
      <c r="AX95" s="70" t="s">
        <v>21</v>
      </c>
      <c r="AY95" s="78" t="s">
        <v>571</v>
      </c>
    </row>
    <row r="96" spans="1:55" s="2" customFormat="1" ht="18" x14ac:dyDescent="0.35">
      <c r="A96" s="61" t="s">
        <v>460</v>
      </c>
      <c r="B96" s="62">
        <v>41732</v>
      </c>
      <c r="C96" s="63" t="s">
        <v>0</v>
      </c>
      <c r="D96" s="63" t="s">
        <v>8</v>
      </c>
      <c r="E96" s="63" t="s">
        <v>609</v>
      </c>
      <c r="F96" s="63">
        <v>20</v>
      </c>
      <c r="G96" s="63"/>
      <c r="H96" s="63"/>
      <c r="I96" s="63" t="s">
        <v>515</v>
      </c>
      <c r="J96" s="63"/>
      <c r="K96" s="63"/>
      <c r="L96" s="63" t="s">
        <v>484</v>
      </c>
      <c r="M96" s="63" t="s">
        <v>232</v>
      </c>
      <c r="N96" s="63" t="s">
        <v>233</v>
      </c>
      <c r="O96" s="69">
        <v>221.9</v>
      </c>
      <c r="P96" s="69" t="s">
        <v>21</v>
      </c>
      <c r="Q96" s="69" t="s">
        <v>21</v>
      </c>
      <c r="R96" s="69">
        <v>168.45637583892619</v>
      </c>
      <c r="S96" s="56">
        <v>1564</v>
      </c>
      <c r="T96" s="56">
        <v>2500</v>
      </c>
      <c r="U96" s="56">
        <v>2927</v>
      </c>
      <c r="V96" s="56">
        <v>4575</v>
      </c>
      <c r="W96" s="56">
        <v>4575</v>
      </c>
      <c r="X96" s="56">
        <v>5160</v>
      </c>
      <c r="Y96" s="56" t="s">
        <v>21</v>
      </c>
      <c r="Z96" s="56" t="s">
        <v>21</v>
      </c>
      <c r="AA96" s="56">
        <v>1564.8970625746108</v>
      </c>
      <c r="AB96" s="56">
        <v>1329.7060516080517</v>
      </c>
      <c r="AC96" s="56">
        <v>676.28176334682416</v>
      </c>
      <c r="AD96" s="56">
        <v>1104.7113212861989</v>
      </c>
      <c r="AE96" s="56">
        <v>3430.1568891736879</v>
      </c>
      <c r="AF96" s="56">
        <v>3745.6283687212717</v>
      </c>
      <c r="AG96" s="56">
        <v>4717.7533028620801</v>
      </c>
      <c r="AH96" s="56" t="s">
        <v>21</v>
      </c>
      <c r="AI96" s="56">
        <v>289505.956576303</v>
      </c>
      <c r="AJ96" s="56">
        <v>333756.21895362099</v>
      </c>
      <c r="AK96" s="56">
        <v>173128.13141678699</v>
      </c>
      <c r="AL96" s="56">
        <v>277282.54164283595</v>
      </c>
      <c r="AM96" s="56">
        <v>857539.22229342198</v>
      </c>
      <c r="AN96" s="56">
        <v>936407.09218031797</v>
      </c>
      <c r="AO96" s="56">
        <v>1188873.8323212399</v>
      </c>
      <c r="AP96" s="90" t="s">
        <v>21</v>
      </c>
      <c r="AQ96" s="56">
        <v>282405.00141055603</v>
      </c>
      <c r="AR96" s="56">
        <v>362271.75259307702</v>
      </c>
      <c r="AS96" s="56">
        <v>504559</v>
      </c>
      <c r="AT96" s="56">
        <v>541637</v>
      </c>
      <c r="AU96" s="56">
        <v>553330</v>
      </c>
      <c r="AV96" s="56">
        <v>704670</v>
      </c>
      <c r="AW96" s="70" t="s">
        <v>21</v>
      </c>
      <c r="AX96" s="70" t="s">
        <v>21</v>
      </c>
      <c r="AY96" s="78"/>
    </row>
    <row r="97" spans="1:51" s="2" customFormat="1" ht="18" x14ac:dyDescent="0.35">
      <c r="A97" s="44" t="s">
        <v>460</v>
      </c>
      <c r="B97" s="45">
        <v>41733</v>
      </c>
      <c r="C97" s="43" t="s">
        <v>0</v>
      </c>
      <c r="D97" s="43" t="s">
        <v>22</v>
      </c>
      <c r="E97" s="43" t="s">
        <v>234</v>
      </c>
      <c r="F97" s="43">
        <v>40</v>
      </c>
      <c r="G97" s="43"/>
      <c r="H97" s="43"/>
      <c r="I97" s="43" t="s">
        <v>506</v>
      </c>
      <c r="J97" s="43"/>
      <c r="K97" s="43"/>
      <c r="L97" s="43" t="s">
        <v>484</v>
      </c>
      <c r="M97" s="43" t="s">
        <v>235</v>
      </c>
      <c r="N97" s="43" t="s">
        <v>236</v>
      </c>
      <c r="O97" s="47">
        <v>178.3</v>
      </c>
      <c r="P97" s="47" t="s">
        <v>21</v>
      </c>
      <c r="Q97" s="47" t="s">
        <v>21</v>
      </c>
      <c r="R97" s="47">
        <v>55.8</v>
      </c>
      <c r="S97" s="42">
        <v>527</v>
      </c>
      <c r="T97" s="42">
        <v>550</v>
      </c>
      <c r="U97" s="42">
        <v>563</v>
      </c>
      <c r="V97" s="42">
        <v>633</v>
      </c>
      <c r="W97" s="42">
        <v>633</v>
      </c>
      <c r="X97" s="42">
        <v>683</v>
      </c>
      <c r="Y97" s="42">
        <v>801</v>
      </c>
      <c r="Z97" s="42">
        <v>753</v>
      </c>
      <c r="AA97" s="42">
        <v>484.31269805405407</v>
      </c>
      <c r="AB97" s="42">
        <v>176.48585306772907</v>
      </c>
      <c r="AC97" s="42">
        <v>109.77824380859374</v>
      </c>
      <c r="AD97" s="42">
        <v>234.20905494023904</v>
      </c>
      <c r="AE97" s="42">
        <v>293.74120212000003</v>
      </c>
      <c r="AF97" s="42">
        <v>200.24091390000001</v>
      </c>
      <c r="AG97" s="42">
        <v>524.96135968174599</v>
      </c>
      <c r="AH97" s="42">
        <v>678.13606304920609</v>
      </c>
      <c r="AI97" s="42">
        <v>89597.849140000006</v>
      </c>
      <c r="AJ97" s="42">
        <v>44297.949119999997</v>
      </c>
      <c r="AK97" s="42">
        <v>28103.230414999998</v>
      </c>
      <c r="AL97" s="42">
        <v>58786.47279</v>
      </c>
      <c r="AM97" s="42">
        <v>73435.300530000008</v>
      </c>
      <c r="AN97" s="42">
        <v>50060.228475000004</v>
      </c>
      <c r="AO97" s="42">
        <v>132290.2626398</v>
      </c>
      <c r="AP97" s="72">
        <v>170890.28788839999</v>
      </c>
      <c r="AQ97" s="42">
        <v>275784.38400000002</v>
      </c>
      <c r="AR97" s="42">
        <v>343681.984</v>
      </c>
      <c r="AS97" s="42">
        <v>371500</v>
      </c>
      <c r="AT97" s="42">
        <v>431800</v>
      </c>
      <c r="AU97" s="42">
        <v>431800</v>
      </c>
      <c r="AV97" s="42">
        <v>504110</v>
      </c>
      <c r="AW97" s="51">
        <v>553636</v>
      </c>
      <c r="AX97" s="51">
        <v>574514</v>
      </c>
      <c r="AY97" s="78"/>
    </row>
    <row r="98" spans="1:51" s="2" customFormat="1" ht="18" x14ac:dyDescent="0.35">
      <c r="A98" s="44" t="s">
        <v>460</v>
      </c>
      <c r="B98" s="45">
        <v>41736</v>
      </c>
      <c r="C98" s="43" t="s">
        <v>0</v>
      </c>
      <c r="D98" s="43" t="s">
        <v>22</v>
      </c>
      <c r="E98" s="43" t="s">
        <v>237</v>
      </c>
      <c r="F98" s="43">
        <v>20</v>
      </c>
      <c r="G98" s="43"/>
      <c r="H98" s="43"/>
      <c r="I98" s="43" t="s">
        <v>515</v>
      </c>
      <c r="J98" s="43"/>
      <c r="K98" s="43"/>
      <c r="L98" s="43" t="s">
        <v>484</v>
      </c>
      <c r="M98" s="43" t="s">
        <v>238</v>
      </c>
      <c r="N98" s="43" t="s">
        <v>531</v>
      </c>
      <c r="O98" s="47">
        <v>6.2</v>
      </c>
      <c r="P98" s="47" t="s">
        <v>21</v>
      </c>
      <c r="Q98" s="47" t="s">
        <v>21</v>
      </c>
      <c r="R98" s="47">
        <v>2.5389755011135855</v>
      </c>
      <c r="S98" s="42">
        <v>11</v>
      </c>
      <c r="T98" s="42">
        <v>11</v>
      </c>
      <c r="U98" s="42" t="s">
        <v>21</v>
      </c>
      <c r="V98" s="42" t="s">
        <v>21</v>
      </c>
      <c r="W98" s="42">
        <v>9</v>
      </c>
      <c r="X98" s="42">
        <v>10</v>
      </c>
      <c r="Y98" s="42">
        <v>8</v>
      </c>
      <c r="Z98" s="42">
        <v>10</v>
      </c>
      <c r="AA98" s="42">
        <v>15.475842369092895</v>
      </c>
      <c r="AB98" s="42">
        <v>38.070716751143429</v>
      </c>
      <c r="AC98" s="42">
        <v>15.757546846875</v>
      </c>
      <c r="AD98" s="42">
        <v>7.517805315808765</v>
      </c>
      <c r="AE98" s="42">
        <v>44.952955989808004</v>
      </c>
      <c r="AF98" s="42">
        <v>26.512988690416002</v>
      </c>
      <c r="AG98" s="47" t="s">
        <v>21</v>
      </c>
      <c r="AH98" s="42">
        <v>1124.1348634911501</v>
      </c>
      <c r="AI98" s="42">
        <v>2832.0791535439998</v>
      </c>
      <c r="AJ98" s="42">
        <v>9555.7499045370005</v>
      </c>
      <c r="AK98" s="42">
        <v>4033.9319928</v>
      </c>
      <c r="AL98" s="42">
        <v>1886.9691342680001</v>
      </c>
      <c r="AM98" s="42">
        <v>11238.238997452001</v>
      </c>
      <c r="AN98" s="42">
        <v>6628.2471726040003</v>
      </c>
      <c r="AO98" s="47" t="s">
        <v>21</v>
      </c>
      <c r="AP98" s="72">
        <v>277661.311282315</v>
      </c>
      <c r="AQ98" s="42">
        <v>252.028277845047</v>
      </c>
      <c r="AR98" s="42">
        <v>1603.2560884781301</v>
      </c>
      <c r="AS98" s="42" t="s">
        <v>21</v>
      </c>
      <c r="AT98" s="42">
        <v>1665.98</v>
      </c>
      <c r="AU98" s="42">
        <v>1690</v>
      </c>
      <c r="AV98" s="42">
        <v>1830</v>
      </c>
      <c r="AW98" s="51">
        <v>854</v>
      </c>
      <c r="AX98" s="51">
        <v>1074.0503522688082</v>
      </c>
      <c r="AY98" s="78"/>
    </row>
    <row r="99" spans="1:51" s="2" customFormat="1" ht="18" x14ac:dyDescent="0.35">
      <c r="A99" s="61" t="s">
        <v>460</v>
      </c>
      <c r="B99" s="62">
        <v>41738</v>
      </c>
      <c r="C99" s="63" t="s">
        <v>0</v>
      </c>
      <c r="D99" s="63" t="s">
        <v>22</v>
      </c>
      <c r="E99" s="63" t="s">
        <v>580</v>
      </c>
      <c r="F99" s="63">
        <v>35</v>
      </c>
      <c r="G99" s="63"/>
      <c r="H99" s="63"/>
      <c r="I99" s="63" t="s">
        <v>508</v>
      </c>
      <c r="J99" s="63"/>
      <c r="K99" s="63"/>
      <c r="L99" s="63" t="s">
        <v>484</v>
      </c>
      <c r="M99" s="63" t="s">
        <v>239</v>
      </c>
      <c r="N99" s="63" t="s">
        <v>240</v>
      </c>
      <c r="O99" s="69">
        <v>208.1</v>
      </c>
      <c r="P99" s="69" t="s">
        <v>21</v>
      </c>
      <c r="Q99" s="69" t="s">
        <v>21</v>
      </c>
      <c r="R99" s="69">
        <v>76.327433628318587</v>
      </c>
      <c r="S99" s="56">
        <v>135</v>
      </c>
      <c r="T99" s="56">
        <v>157</v>
      </c>
      <c r="U99" s="56">
        <v>192</v>
      </c>
      <c r="V99" s="56">
        <v>249</v>
      </c>
      <c r="W99" s="56" t="s">
        <v>21</v>
      </c>
      <c r="X99" s="56">
        <v>284</v>
      </c>
      <c r="Y99" s="56" t="s">
        <v>21</v>
      </c>
      <c r="Z99" s="56" t="s">
        <v>21</v>
      </c>
      <c r="AA99" s="56">
        <v>772.97617127071828</v>
      </c>
      <c r="AB99" s="56">
        <v>1013.7051235059761</v>
      </c>
      <c r="AC99" s="56" t="s">
        <v>21</v>
      </c>
      <c r="AD99" s="56" t="s">
        <v>21</v>
      </c>
      <c r="AE99" s="56">
        <v>727.66401553676803</v>
      </c>
      <c r="AF99" s="56" t="s">
        <v>21</v>
      </c>
      <c r="AG99" s="56">
        <v>7585.6337624083299</v>
      </c>
      <c r="AH99" s="42" t="s">
        <v>21</v>
      </c>
      <c r="AI99" s="56">
        <v>139908.68700000001</v>
      </c>
      <c r="AJ99" s="56">
        <v>254439.986</v>
      </c>
      <c r="AK99" s="56" t="s">
        <v>21</v>
      </c>
      <c r="AL99" s="56" t="s">
        <v>21</v>
      </c>
      <c r="AM99" s="56">
        <v>181916.003884192</v>
      </c>
      <c r="AN99" s="56" t="s">
        <v>21</v>
      </c>
      <c r="AO99" s="56">
        <v>45513.802574450005</v>
      </c>
      <c r="AP99" s="56" t="s">
        <v>21</v>
      </c>
      <c r="AQ99" s="56">
        <v>66908.319253100097</v>
      </c>
      <c r="AR99" s="56">
        <v>130115.56467663799</v>
      </c>
      <c r="AS99" s="56">
        <v>134075</v>
      </c>
      <c r="AT99" s="56">
        <v>160137</v>
      </c>
      <c r="AU99" s="56" t="s">
        <v>21</v>
      </c>
      <c r="AV99" s="56" t="s">
        <v>21</v>
      </c>
      <c r="AW99" s="70" t="s">
        <v>21</v>
      </c>
      <c r="AX99" s="70" t="s">
        <v>21</v>
      </c>
      <c r="AY99" s="78">
        <f>VLOOKUP(N99,[1]Sheet1!$A$2:$B$2257,2,)</f>
        <v>43840</v>
      </c>
    </row>
    <row r="100" spans="1:51" s="2" customFormat="1" ht="18" x14ac:dyDescent="0.35">
      <c r="A100" s="44" t="s">
        <v>460</v>
      </c>
      <c r="B100" s="45">
        <v>41740</v>
      </c>
      <c r="C100" s="43" t="s">
        <v>0</v>
      </c>
      <c r="D100" s="43" t="s">
        <v>8</v>
      </c>
      <c r="E100" s="43" t="s">
        <v>437</v>
      </c>
      <c r="F100" s="43">
        <v>30</v>
      </c>
      <c r="G100" s="43"/>
      <c r="H100" s="43"/>
      <c r="I100" s="43" t="s">
        <v>513</v>
      </c>
      <c r="J100" s="43"/>
      <c r="K100" s="43"/>
      <c r="L100" s="43" t="s">
        <v>484</v>
      </c>
      <c r="M100" s="43" t="s">
        <v>241</v>
      </c>
      <c r="N100" s="43" t="s">
        <v>242</v>
      </c>
      <c r="O100" s="47">
        <v>140.68</v>
      </c>
      <c r="P100" s="47">
        <v>0</v>
      </c>
      <c r="Q100" s="47">
        <v>30.255352076347688</v>
      </c>
      <c r="R100" s="47">
        <v>30.255352076347688</v>
      </c>
      <c r="S100" s="42">
        <v>183</v>
      </c>
      <c r="T100" s="42">
        <v>178</v>
      </c>
      <c r="U100" s="42" t="s">
        <v>21</v>
      </c>
      <c r="V100" s="42" t="s">
        <v>21</v>
      </c>
      <c r="W100" s="42" t="s">
        <v>21</v>
      </c>
      <c r="X100" s="42" t="s">
        <v>21</v>
      </c>
      <c r="Y100" s="42" t="s">
        <v>21</v>
      </c>
      <c r="Z100" s="42">
        <v>189</v>
      </c>
      <c r="AA100" s="42">
        <v>320.29926037076137</v>
      </c>
      <c r="AB100" s="42">
        <v>276.97750193604838</v>
      </c>
      <c r="AC100" s="42">
        <v>448.39050386746095</v>
      </c>
      <c r="AD100" s="42">
        <v>616.75207112697206</v>
      </c>
      <c r="AE100" s="42" t="s">
        <v>21</v>
      </c>
      <c r="AF100" s="42">
        <v>1272.6186106342</v>
      </c>
      <c r="AG100" s="42">
        <v>661.43379819083702</v>
      </c>
      <c r="AH100" s="42">
        <v>574.57783944078801</v>
      </c>
      <c r="AI100" s="42">
        <v>56372.669825254001</v>
      </c>
      <c r="AJ100" s="42">
        <v>68690.420480140005</v>
      </c>
      <c r="AK100" s="42">
        <v>114787.96899007</v>
      </c>
      <c r="AL100" s="42">
        <v>154804.76985287</v>
      </c>
      <c r="AM100" s="42" t="s">
        <v>21</v>
      </c>
      <c r="AN100" s="42">
        <v>318154.65265855001</v>
      </c>
      <c r="AO100" s="42">
        <v>158082.67776761</v>
      </c>
      <c r="AP100" s="72">
        <v>141346.14850243399</v>
      </c>
      <c r="AQ100" s="42">
        <v>91373.142944004096</v>
      </c>
      <c r="AR100" s="42">
        <v>123037.319433647</v>
      </c>
      <c r="AS100" s="42" t="s">
        <v>21</v>
      </c>
      <c r="AT100" s="42" t="s">
        <v>21</v>
      </c>
      <c r="AU100" s="42">
        <v>148610</v>
      </c>
      <c r="AV100" s="42">
        <v>171590</v>
      </c>
      <c r="AW100" s="51">
        <v>163748</v>
      </c>
      <c r="AX100" s="51">
        <v>209286.23510978257</v>
      </c>
      <c r="AY100" s="78"/>
    </row>
    <row r="101" spans="1:51" s="2" customFormat="1" ht="18" x14ac:dyDescent="0.35">
      <c r="A101" s="44" t="s">
        <v>460</v>
      </c>
      <c r="B101" s="45">
        <v>41740</v>
      </c>
      <c r="C101" s="43" t="s">
        <v>0</v>
      </c>
      <c r="D101" s="43" t="s">
        <v>22</v>
      </c>
      <c r="E101" s="43" t="s">
        <v>243</v>
      </c>
      <c r="F101" s="43">
        <v>20</v>
      </c>
      <c r="G101" s="43"/>
      <c r="H101" s="43"/>
      <c r="I101" s="43" t="s">
        <v>515</v>
      </c>
      <c r="J101" s="43"/>
      <c r="K101" s="43"/>
      <c r="L101" s="43" t="s">
        <v>484</v>
      </c>
      <c r="M101" s="43" t="s">
        <v>244</v>
      </c>
      <c r="N101" s="43" t="s">
        <v>532</v>
      </c>
      <c r="O101" s="47">
        <v>21.5</v>
      </c>
      <c r="P101" s="47" t="s">
        <v>21</v>
      </c>
      <c r="Q101" s="47" t="s">
        <v>21</v>
      </c>
      <c r="R101" s="47">
        <v>2.3980154355016539</v>
      </c>
      <c r="S101" s="42">
        <v>26</v>
      </c>
      <c r="T101" s="42">
        <v>28</v>
      </c>
      <c r="U101" s="42" t="s">
        <v>21</v>
      </c>
      <c r="V101" s="42" t="s">
        <v>21</v>
      </c>
      <c r="W101" s="42">
        <v>29</v>
      </c>
      <c r="X101" s="42">
        <v>30</v>
      </c>
      <c r="Y101" s="42">
        <v>34</v>
      </c>
      <c r="Z101" s="42">
        <v>34</v>
      </c>
      <c r="AA101" s="42">
        <v>44.515795266659218</v>
      </c>
      <c r="AB101" s="42">
        <v>46.477771534649406</v>
      </c>
      <c r="AC101" s="42">
        <v>41.058407355402345</v>
      </c>
      <c r="AD101" s="42">
        <v>150.663229741251</v>
      </c>
      <c r="AE101" s="42">
        <v>198.30689513743999</v>
      </c>
      <c r="AF101" s="42">
        <v>52.910832562032006</v>
      </c>
      <c r="AG101" s="47" t="s">
        <v>21</v>
      </c>
      <c r="AH101" s="42">
        <v>28.5182754044862</v>
      </c>
      <c r="AI101" s="42">
        <v>7968.3273527319998</v>
      </c>
      <c r="AJ101" s="42">
        <v>11665.920655197</v>
      </c>
      <c r="AK101" s="42">
        <v>10510.952282983</v>
      </c>
      <c r="AL101" s="42">
        <v>37816.470665054003</v>
      </c>
      <c r="AM101" s="42">
        <v>49576.723784360001</v>
      </c>
      <c r="AN101" s="42">
        <v>13227.708140508001</v>
      </c>
      <c r="AO101" s="47" t="s">
        <v>21</v>
      </c>
      <c r="AP101" s="72">
        <v>7215.1236773349992</v>
      </c>
      <c r="AQ101" s="42">
        <v>4403.7534292768796</v>
      </c>
      <c r="AR101" s="42">
        <v>3557.9436732292802</v>
      </c>
      <c r="AS101" s="42" t="s">
        <v>21</v>
      </c>
      <c r="AT101" s="42" t="s">
        <v>21</v>
      </c>
      <c r="AU101" s="42">
        <v>5160</v>
      </c>
      <c r="AV101" s="42">
        <v>4710</v>
      </c>
      <c r="AW101" s="51">
        <v>5999</v>
      </c>
      <c r="AX101" s="51">
        <v>5911.2184066610826</v>
      </c>
      <c r="AY101" s="78"/>
    </row>
    <row r="102" spans="1:51" s="2" customFormat="1" ht="18" x14ac:dyDescent="0.35">
      <c r="A102" s="44" t="s">
        <v>460</v>
      </c>
      <c r="B102" s="45">
        <v>41795</v>
      </c>
      <c r="C102" s="43" t="s">
        <v>0</v>
      </c>
      <c r="D102" s="43" t="s">
        <v>22</v>
      </c>
      <c r="E102" s="43" t="s">
        <v>245</v>
      </c>
      <c r="F102" s="43">
        <v>35</v>
      </c>
      <c r="G102" s="43"/>
      <c r="H102" s="43"/>
      <c r="I102" s="43" t="s">
        <v>508</v>
      </c>
      <c r="J102" s="43"/>
      <c r="K102" s="43"/>
      <c r="L102" s="43" t="s">
        <v>484</v>
      </c>
      <c r="M102" s="43" t="s">
        <v>246</v>
      </c>
      <c r="N102" s="43" t="s">
        <v>533</v>
      </c>
      <c r="O102" s="47">
        <v>127</v>
      </c>
      <c r="P102" s="47" t="s">
        <v>21</v>
      </c>
      <c r="Q102" s="47" t="s">
        <v>21</v>
      </c>
      <c r="R102" s="47">
        <v>112.70718232044199</v>
      </c>
      <c r="S102" s="42">
        <v>454</v>
      </c>
      <c r="T102" s="42">
        <v>588</v>
      </c>
      <c r="U102" s="42">
        <v>706</v>
      </c>
      <c r="V102" s="42">
        <v>876</v>
      </c>
      <c r="W102" s="42" t="s">
        <v>21</v>
      </c>
      <c r="X102" s="42">
        <v>1326</v>
      </c>
      <c r="Y102" s="42">
        <v>1247</v>
      </c>
      <c r="Z102" s="42">
        <v>844</v>
      </c>
      <c r="AA102" s="42">
        <v>2133.3451022166114</v>
      </c>
      <c r="AB102" s="42">
        <v>1811.4802700123028</v>
      </c>
      <c r="AC102" s="42">
        <v>1187.3426772204725</v>
      </c>
      <c r="AD102" s="42">
        <v>787.75110711373702</v>
      </c>
      <c r="AE102" s="42">
        <v>1639.0571992900962</v>
      </c>
      <c r="AF102" s="42" t="s">
        <v>21</v>
      </c>
      <c r="AG102" s="42" t="s">
        <v>21</v>
      </c>
      <c r="AH102" s="42">
        <v>769.12392521739207</v>
      </c>
      <c r="AI102" s="42">
        <v>307201.69471919205</v>
      </c>
      <c r="AJ102" s="42">
        <v>454681.54777308798</v>
      </c>
      <c r="AK102" s="42">
        <v>303959.72536844097</v>
      </c>
      <c r="AL102" s="42">
        <v>197725.52788554798</v>
      </c>
      <c r="AM102" s="42">
        <v>409764.29982252402</v>
      </c>
      <c r="AN102" s="42" t="s">
        <v>21</v>
      </c>
      <c r="AO102" s="42" t="s">
        <v>21</v>
      </c>
      <c r="AP102" s="72">
        <v>194588.35308</v>
      </c>
      <c r="AQ102" s="42" t="s">
        <v>21</v>
      </c>
      <c r="AR102" s="42" t="s">
        <v>21</v>
      </c>
      <c r="AS102" s="42">
        <v>466966</v>
      </c>
      <c r="AT102" s="42">
        <v>418730</v>
      </c>
      <c r="AU102" s="42" t="s">
        <v>21</v>
      </c>
      <c r="AV102" s="42">
        <v>499000</v>
      </c>
      <c r="AW102" s="51">
        <v>471000</v>
      </c>
      <c r="AX102" s="51" t="s">
        <v>21</v>
      </c>
      <c r="AY102" s="78"/>
    </row>
    <row r="103" spans="1:51" s="2" customFormat="1" ht="18" x14ac:dyDescent="0.35">
      <c r="A103" s="61" t="s">
        <v>460</v>
      </c>
      <c r="B103" s="62">
        <v>41799</v>
      </c>
      <c r="C103" s="63" t="s">
        <v>0</v>
      </c>
      <c r="D103" s="63" t="s">
        <v>22</v>
      </c>
      <c r="E103" s="63" t="s">
        <v>534</v>
      </c>
      <c r="F103" s="63">
        <v>40</v>
      </c>
      <c r="G103" s="63"/>
      <c r="H103" s="63"/>
      <c r="I103" s="63" t="s">
        <v>506</v>
      </c>
      <c r="J103" s="63"/>
      <c r="K103" s="63"/>
      <c r="L103" s="63" t="s">
        <v>484</v>
      </c>
      <c r="M103" s="63" t="s">
        <v>247</v>
      </c>
      <c r="N103" s="63" t="s">
        <v>248</v>
      </c>
      <c r="O103" s="69">
        <v>15.5</v>
      </c>
      <c r="P103" s="69" t="s">
        <v>21</v>
      </c>
      <c r="Q103" s="69" t="s">
        <v>21</v>
      </c>
      <c r="R103" s="69">
        <v>2.2295805739514347</v>
      </c>
      <c r="S103" s="56">
        <v>142</v>
      </c>
      <c r="T103" s="56">
        <v>97</v>
      </c>
      <c r="U103" s="56" t="s">
        <v>21</v>
      </c>
      <c r="V103" s="56" t="s">
        <v>21</v>
      </c>
      <c r="W103" s="56" t="s">
        <v>21</v>
      </c>
      <c r="X103" s="56" t="s">
        <v>21</v>
      </c>
      <c r="Y103" s="56" t="s">
        <v>21</v>
      </c>
      <c r="Z103" s="56" t="s">
        <v>21</v>
      </c>
      <c r="AA103" s="56">
        <v>9.8652749897832184</v>
      </c>
      <c r="AB103" s="56">
        <v>1.3217963777291668</v>
      </c>
      <c r="AC103" s="56" t="s">
        <v>21</v>
      </c>
      <c r="AD103" s="56" t="s">
        <v>21</v>
      </c>
      <c r="AE103" s="56" t="s">
        <v>21</v>
      </c>
      <c r="AF103" s="56" t="s">
        <v>21</v>
      </c>
      <c r="AG103" s="69" t="s">
        <v>21</v>
      </c>
      <c r="AH103" s="56" t="s">
        <v>21</v>
      </c>
      <c r="AI103" s="56">
        <v>1410.7343235390001</v>
      </c>
      <c r="AJ103" s="56">
        <v>126.89245226200001</v>
      </c>
      <c r="AK103" s="56" t="s">
        <v>21</v>
      </c>
      <c r="AL103" s="56" t="s">
        <v>21</v>
      </c>
      <c r="AM103" s="56" t="s">
        <v>21</v>
      </c>
      <c r="AN103" s="56" t="s">
        <v>21</v>
      </c>
      <c r="AO103" s="69" t="s">
        <v>21</v>
      </c>
      <c r="AP103" s="69" t="s">
        <v>21</v>
      </c>
      <c r="AQ103" s="56" t="s">
        <v>21</v>
      </c>
      <c r="AR103" s="56" t="s">
        <v>21</v>
      </c>
      <c r="AS103" s="56" t="s">
        <v>21</v>
      </c>
      <c r="AT103" s="56" t="s">
        <v>21</v>
      </c>
      <c r="AU103" s="56" t="s">
        <v>21</v>
      </c>
      <c r="AV103" s="56" t="s">
        <v>21</v>
      </c>
      <c r="AW103" s="70" t="s">
        <v>21</v>
      </c>
      <c r="AX103" s="70" t="s">
        <v>21</v>
      </c>
      <c r="AY103" s="78"/>
    </row>
    <row r="104" spans="1:51" s="2" customFormat="1" ht="18" x14ac:dyDescent="0.35">
      <c r="A104" s="44" t="s">
        <v>460</v>
      </c>
      <c r="B104" s="45">
        <v>41801</v>
      </c>
      <c r="C104" s="43" t="s">
        <v>0</v>
      </c>
      <c r="D104" s="43" t="s">
        <v>22</v>
      </c>
      <c r="E104" s="43" t="s">
        <v>249</v>
      </c>
      <c r="F104" s="43">
        <v>20</v>
      </c>
      <c r="G104" s="43"/>
      <c r="H104" s="43"/>
      <c r="I104" s="43" t="s">
        <v>515</v>
      </c>
      <c r="J104" s="43"/>
      <c r="K104" s="43"/>
      <c r="L104" s="43" t="s">
        <v>484</v>
      </c>
      <c r="M104" s="43" t="s">
        <v>250</v>
      </c>
      <c r="N104" s="43" t="s">
        <v>251</v>
      </c>
      <c r="O104" s="47">
        <v>43</v>
      </c>
      <c r="P104" s="47" t="s">
        <v>21</v>
      </c>
      <c r="Q104" s="47" t="s">
        <v>21</v>
      </c>
      <c r="R104" s="47">
        <v>14.3</v>
      </c>
      <c r="S104" s="42">
        <v>6</v>
      </c>
      <c r="T104" s="42">
        <v>6</v>
      </c>
      <c r="U104" s="42" t="s">
        <v>21</v>
      </c>
      <c r="V104" s="42" t="s">
        <v>21</v>
      </c>
      <c r="W104" s="42">
        <v>7</v>
      </c>
      <c r="X104" s="42" t="s">
        <v>21</v>
      </c>
      <c r="Y104" s="42">
        <v>13</v>
      </c>
      <c r="Z104" s="42">
        <v>13</v>
      </c>
      <c r="AA104" s="42">
        <v>5.593725957446809</v>
      </c>
      <c r="AB104" s="42">
        <v>2.1774949800796812</v>
      </c>
      <c r="AC104" s="42">
        <v>3.1429384179687498</v>
      </c>
      <c r="AD104" s="42">
        <v>8.0452669721115537</v>
      </c>
      <c r="AE104" s="42">
        <v>8.7062052800000007</v>
      </c>
      <c r="AF104" s="42">
        <v>54.132264645888</v>
      </c>
      <c r="AG104" s="42">
        <v>68.137626604789688</v>
      </c>
      <c r="AH104" s="42">
        <v>52.575072969162001</v>
      </c>
      <c r="AI104" s="42">
        <v>788.71536000000003</v>
      </c>
      <c r="AJ104" s="42">
        <v>546.55124000000001</v>
      </c>
      <c r="AK104" s="42">
        <v>804.59223499999996</v>
      </c>
      <c r="AL104" s="42">
        <v>2019.3620100000001</v>
      </c>
      <c r="AM104" s="42">
        <v>2176.55132</v>
      </c>
      <c r="AN104" s="42">
        <v>13533.066161471999</v>
      </c>
      <c r="AO104" s="42">
        <v>17170.681904407</v>
      </c>
      <c r="AP104" s="72">
        <v>13301.493461198001</v>
      </c>
      <c r="AQ104" s="42">
        <v>0.8</v>
      </c>
      <c r="AR104" s="42">
        <v>1.9550000000000001</v>
      </c>
      <c r="AS104" s="42" t="s">
        <v>21</v>
      </c>
      <c r="AT104" s="42" t="s">
        <v>21</v>
      </c>
      <c r="AU104" s="42" t="s">
        <v>21</v>
      </c>
      <c r="AV104" s="42" t="s">
        <v>21</v>
      </c>
      <c r="AW104" s="51" t="s">
        <v>21</v>
      </c>
      <c r="AX104" s="51" t="s">
        <v>21</v>
      </c>
      <c r="AY104" s="78"/>
    </row>
    <row r="105" spans="1:51" s="2" customFormat="1" ht="18" x14ac:dyDescent="0.35">
      <c r="A105" s="44" t="s">
        <v>460</v>
      </c>
      <c r="B105" s="45">
        <v>41802</v>
      </c>
      <c r="C105" s="43" t="s">
        <v>0</v>
      </c>
      <c r="D105" s="43" t="s">
        <v>8</v>
      </c>
      <c r="E105" s="43" t="s">
        <v>252</v>
      </c>
      <c r="F105" s="43">
        <v>35</v>
      </c>
      <c r="G105" s="43"/>
      <c r="H105" s="43"/>
      <c r="I105" s="43" t="s">
        <v>508</v>
      </c>
      <c r="J105" s="43"/>
      <c r="K105" s="43"/>
      <c r="L105" s="43" t="s">
        <v>484</v>
      </c>
      <c r="M105" s="43" t="s">
        <v>253</v>
      </c>
      <c r="N105" s="43" t="s">
        <v>535</v>
      </c>
      <c r="O105" s="47">
        <v>144.30000000000001</v>
      </c>
      <c r="P105" s="47" t="s">
        <v>21</v>
      </c>
      <c r="Q105" s="47" t="s">
        <v>21</v>
      </c>
      <c r="R105" s="47">
        <v>40.816777041942601</v>
      </c>
      <c r="S105" s="42">
        <v>73</v>
      </c>
      <c r="T105" s="42">
        <v>91</v>
      </c>
      <c r="U105" s="42" t="s">
        <v>21</v>
      </c>
      <c r="V105" s="42" t="s">
        <v>21</v>
      </c>
      <c r="W105" s="42">
        <v>119</v>
      </c>
      <c r="X105" s="42">
        <v>109</v>
      </c>
      <c r="Y105" s="42">
        <v>117</v>
      </c>
      <c r="Z105" s="42">
        <v>128</v>
      </c>
      <c r="AA105" s="42">
        <v>324.70057692469283</v>
      </c>
      <c r="AB105" s="42">
        <v>224.90826809025498</v>
      </c>
      <c r="AC105" s="42">
        <v>230.15001261210156</v>
      </c>
      <c r="AD105" s="42">
        <v>205.11975011287652</v>
      </c>
      <c r="AE105" s="42">
        <v>205.23088873090401</v>
      </c>
      <c r="AF105" s="42">
        <v>169.76397031893598</v>
      </c>
      <c r="AG105" s="47" t="s">
        <v>21</v>
      </c>
      <c r="AH105" s="42">
        <v>79.275925379766804</v>
      </c>
      <c r="AI105" s="42">
        <v>45458.080769456996</v>
      </c>
      <c r="AJ105" s="42">
        <v>56451.975290654002</v>
      </c>
      <c r="AK105" s="42">
        <v>58918.403228698</v>
      </c>
      <c r="AL105" s="42">
        <v>51485.057278332002</v>
      </c>
      <c r="AM105" s="42">
        <v>51307.722182726</v>
      </c>
      <c r="AN105" s="42">
        <v>42440.992579733997</v>
      </c>
      <c r="AO105" s="47" t="s">
        <v>21</v>
      </c>
      <c r="AP105" s="72">
        <v>20056.809121080998</v>
      </c>
      <c r="AQ105" s="42">
        <v>94212.671500754994</v>
      </c>
      <c r="AR105" s="42">
        <v>150625.91464294001</v>
      </c>
      <c r="AS105" s="42">
        <v>166722</v>
      </c>
      <c r="AT105" s="42">
        <v>174877</v>
      </c>
      <c r="AU105" s="42">
        <v>212240</v>
      </c>
      <c r="AV105" s="42">
        <v>122520</v>
      </c>
      <c r="AW105" s="51">
        <v>135270</v>
      </c>
      <c r="AX105" s="51">
        <v>53170.419273784304</v>
      </c>
      <c r="AY105" s="78"/>
    </row>
    <row r="106" spans="1:51" s="2" customFormat="1" ht="18" x14ac:dyDescent="0.35">
      <c r="A106" s="44" t="s">
        <v>460</v>
      </c>
      <c r="B106" s="45">
        <v>41802</v>
      </c>
      <c r="C106" s="43" t="s">
        <v>0</v>
      </c>
      <c r="D106" s="43" t="s">
        <v>22</v>
      </c>
      <c r="E106" s="43" t="s">
        <v>620</v>
      </c>
      <c r="F106" s="40">
        <v>50</v>
      </c>
      <c r="G106" s="40"/>
      <c r="H106" s="40"/>
      <c r="I106" s="40" t="s">
        <v>509</v>
      </c>
      <c r="J106" s="43"/>
      <c r="K106" s="43"/>
      <c r="L106" s="43" t="s">
        <v>484</v>
      </c>
      <c r="M106" s="43" t="s">
        <v>615</v>
      </c>
      <c r="N106" s="43" t="s">
        <v>254</v>
      </c>
      <c r="O106" s="47">
        <v>73</v>
      </c>
      <c r="P106" s="47" t="s">
        <v>21</v>
      </c>
      <c r="Q106" s="47" t="s">
        <v>21</v>
      </c>
      <c r="R106" s="47">
        <v>4.01</v>
      </c>
      <c r="S106" s="42">
        <v>3</v>
      </c>
      <c r="T106" s="42">
        <v>3</v>
      </c>
      <c r="U106" s="42" t="s">
        <v>21</v>
      </c>
      <c r="V106" s="42" t="s">
        <v>21</v>
      </c>
      <c r="W106" s="42" t="s">
        <v>21</v>
      </c>
      <c r="X106" s="42" t="s">
        <v>21</v>
      </c>
      <c r="Y106" s="42">
        <v>4</v>
      </c>
      <c r="Z106" s="42">
        <v>4</v>
      </c>
      <c r="AA106" s="42">
        <v>5.2726000142857146</v>
      </c>
      <c r="AB106" s="42">
        <v>13.341680450199204</v>
      </c>
      <c r="AC106" s="42">
        <v>44.944674511718752</v>
      </c>
      <c r="AD106" s="42" t="s">
        <v>21</v>
      </c>
      <c r="AE106" s="42">
        <v>1.3990223999999998</v>
      </c>
      <c r="AF106" s="42">
        <v>34.956020717767998</v>
      </c>
      <c r="AG106" s="42">
        <v>22.051499676408699</v>
      </c>
      <c r="AH106" s="42">
        <v>21.7136225029288</v>
      </c>
      <c r="AI106" s="42">
        <v>738.16400199999998</v>
      </c>
      <c r="AJ106" s="42">
        <v>3348.7617930000001</v>
      </c>
      <c r="AK106" s="42">
        <v>11505.836675</v>
      </c>
      <c r="AL106" s="42" t="s">
        <v>21</v>
      </c>
      <c r="AM106" s="42">
        <v>349.75559999999996</v>
      </c>
      <c r="AN106" s="42">
        <v>8739.0051794419996</v>
      </c>
      <c r="AO106" s="42">
        <v>5556.9779184549998</v>
      </c>
      <c r="AP106" s="72">
        <v>5493.5464932409996</v>
      </c>
      <c r="AQ106" s="42">
        <v>89.339703125</v>
      </c>
      <c r="AR106" s="42">
        <v>249</v>
      </c>
      <c r="AS106" s="42">
        <v>395.88600000000002</v>
      </c>
      <c r="AT106" s="42" t="s">
        <v>21</v>
      </c>
      <c r="AU106" s="42" t="s">
        <v>21</v>
      </c>
      <c r="AV106" s="42">
        <v>204</v>
      </c>
      <c r="AW106" s="51">
        <v>185</v>
      </c>
      <c r="AX106" s="51">
        <v>180</v>
      </c>
      <c r="AY106" s="78"/>
    </row>
    <row r="107" spans="1:51" s="2" customFormat="1" ht="18" x14ac:dyDescent="0.35">
      <c r="A107" s="61" t="s">
        <v>460</v>
      </c>
      <c r="B107" s="62">
        <v>41807</v>
      </c>
      <c r="C107" s="63" t="s">
        <v>0</v>
      </c>
      <c r="D107" s="63" t="s">
        <v>8</v>
      </c>
      <c r="E107" s="63" t="s">
        <v>536</v>
      </c>
      <c r="F107" s="63">
        <v>15</v>
      </c>
      <c r="G107" s="63"/>
      <c r="H107" s="63"/>
      <c r="I107" s="63" t="s">
        <v>524</v>
      </c>
      <c r="J107" s="63"/>
      <c r="K107" s="63"/>
      <c r="L107" s="63" t="s">
        <v>484</v>
      </c>
      <c r="M107" s="63" t="s">
        <v>255</v>
      </c>
      <c r="N107" s="63" t="s">
        <v>256</v>
      </c>
      <c r="O107" s="69">
        <v>1460.94</v>
      </c>
      <c r="P107" s="69" t="s">
        <v>21</v>
      </c>
      <c r="Q107" s="69" t="s">
        <v>21</v>
      </c>
      <c r="R107" s="69">
        <v>630</v>
      </c>
      <c r="S107" s="56">
        <v>1167</v>
      </c>
      <c r="T107" s="56">
        <v>1178</v>
      </c>
      <c r="U107" s="56">
        <v>1179</v>
      </c>
      <c r="V107" s="56">
        <v>1096</v>
      </c>
      <c r="W107" s="56" t="s">
        <v>21</v>
      </c>
      <c r="X107" s="56" t="s">
        <v>21</v>
      </c>
      <c r="Y107" s="56" t="s">
        <v>21</v>
      </c>
      <c r="Z107" s="56" t="s">
        <v>21</v>
      </c>
      <c r="AA107" s="56">
        <v>4384.9246105259926</v>
      </c>
      <c r="AB107" s="56">
        <v>2967.9492175001797</v>
      </c>
      <c r="AC107" s="56">
        <v>2066.1099936873125</v>
      </c>
      <c r="AD107" s="56">
        <v>3356.3696506890992</v>
      </c>
      <c r="AE107" s="56">
        <v>10308.908157296039</v>
      </c>
      <c r="AF107" s="56" t="s">
        <v>21</v>
      </c>
      <c r="AG107" s="69" t="s">
        <v>21</v>
      </c>
      <c r="AH107" s="69" t="s">
        <v>21</v>
      </c>
      <c r="AI107" s="56">
        <v>600734.67164206097</v>
      </c>
      <c r="AJ107" s="56">
        <v>744955.25359254505</v>
      </c>
      <c r="AK107" s="56">
        <v>528924.15838395199</v>
      </c>
      <c r="AL107" s="56">
        <v>842448.78232296393</v>
      </c>
      <c r="AM107" s="56">
        <v>2577227.0393240098</v>
      </c>
      <c r="AN107" s="56" t="s">
        <v>21</v>
      </c>
      <c r="AO107" s="56" t="s">
        <v>21</v>
      </c>
      <c r="AP107" s="56" t="s">
        <v>21</v>
      </c>
      <c r="AQ107" s="56">
        <v>523341.43866211001</v>
      </c>
      <c r="AR107" s="56">
        <v>534424.98947394197</v>
      </c>
      <c r="AS107" s="56">
        <v>591406</v>
      </c>
      <c r="AT107" s="56">
        <v>724905</v>
      </c>
      <c r="AU107" s="56" t="s">
        <v>21</v>
      </c>
      <c r="AV107" s="56" t="s">
        <v>21</v>
      </c>
      <c r="AW107" s="70" t="s">
        <v>21</v>
      </c>
      <c r="AX107" s="70" t="s">
        <v>21</v>
      </c>
      <c r="AY107" s="78">
        <f>VLOOKUP(N107,[1]Sheet1!$A$2:$B$2257,2,)</f>
        <v>43405</v>
      </c>
    </row>
    <row r="108" spans="1:51" s="2" customFormat="1" ht="18" x14ac:dyDescent="0.35">
      <c r="A108" s="44" t="s">
        <v>460</v>
      </c>
      <c r="B108" s="45">
        <v>41808</v>
      </c>
      <c r="C108" s="43" t="s">
        <v>0</v>
      </c>
      <c r="D108" s="43" t="s">
        <v>22</v>
      </c>
      <c r="E108" s="43" t="s">
        <v>257</v>
      </c>
      <c r="F108" s="40">
        <v>50</v>
      </c>
      <c r="G108" s="40"/>
      <c r="H108" s="40"/>
      <c r="I108" s="40" t="s">
        <v>509</v>
      </c>
      <c r="J108" s="43"/>
      <c r="K108" s="43"/>
      <c r="L108" s="43" t="s">
        <v>484</v>
      </c>
      <c r="M108" s="43" t="s">
        <v>258</v>
      </c>
      <c r="N108" s="43" t="s">
        <v>259</v>
      </c>
      <c r="O108" s="47">
        <v>41.012212451361869</v>
      </c>
      <c r="P108" s="47" t="s">
        <v>21</v>
      </c>
      <c r="Q108" s="47" t="s">
        <v>21</v>
      </c>
      <c r="R108" s="47">
        <v>1.6666666666666667</v>
      </c>
      <c r="S108" s="42">
        <v>20</v>
      </c>
      <c r="T108" s="42">
        <v>19</v>
      </c>
      <c r="U108" s="42">
        <v>18</v>
      </c>
      <c r="V108" s="42">
        <v>16</v>
      </c>
      <c r="W108" s="42" t="s">
        <v>21</v>
      </c>
      <c r="X108" s="42">
        <v>17</v>
      </c>
      <c r="Y108" s="42">
        <v>23</v>
      </c>
      <c r="Z108" s="42">
        <v>21</v>
      </c>
      <c r="AA108" s="42">
        <v>11.689183307080881</v>
      </c>
      <c r="AB108" s="42">
        <v>14.690630717338644</v>
      </c>
      <c r="AC108" s="42">
        <v>18.95927876536328</v>
      </c>
      <c r="AD108" s="42">
        <v>94.448232459844618</v>
      </c>
      <c r="AE108" s="42">
        <v>333.385118552824</v>
      </c>
      <c r="AF108" s="42">
        <v>215.393232307848</v>
      </c>
      <c r="AG108" s="42">
        <v>1009.0554484386</v>
      </c>
      <c r="AH108" s="42">
        <v>565.77586804487692</v>
      </c>
      <c r="AI108" s="42">
        <v>1589.728929763</v>
      </c>
      <c r="AJ108" s="42">
        <v>3687.3483100519998</v>
      </c>
      <c r="AK108" s="42">
        <v>4853.5753639329996</v>
      </c>
      <c r="AL108" s="42">
        <v>23706.506347421</v>
      </c>
      <c r="AM108" s="42">
        <v>83346.279638206004</v>
      </c>
      <c r="AN108" s="42">
        <v>53848.308076961999</v>
      </c>
      <c r="AO108" s="42">
        <v>254281.97300652799</v>
      </c>
      <c r="AP108" s="72">
        <v>143141.29461535401</v>
      </c>
      <c r="AQ108" s="42">
        <v>28.2481945535575</v>
      </c>
      <c r="AR108" s="42">
        <v>19.2390730617375</v>
      </c>
      <c r="AS108" s="42">
        <v>21.401299999999999</v>
      </c>
      <c r="AT108" s="42">
        <v>195.65100000000001</v>
      </c>
      <c r="AU108" s="42">
        <v>76.38</v>
      </c>
      <c r="AV108" s="42">
        <v>102.91</v>
      </c>
      <c r="AW108" s="51">
        <v>143.78356250395123</v>
      </c>
      <c r="AX108" s="51">
        <v>748.09085086465973</v>
      </c>
      <c r="AY108" s="78"/>
    </row>
    <row r="109" spans="1:51" s="2" customFormat="1" ht="18" x14ac:dyDescent="0.35">
      <c r="A109" s="44" t="s">
        <v>460</v>
      </c>
      <c r="B109" s="45">
        <v>41808</v>
      </c>
      <c r="C109" s="43" t="s">
        <v>0</v>
      </c>
      <c r="D109" s="43" t="s">
        <v>22</v>
      </c>
      <c r="E109" s="43" t="s">
        <v>260</v>
      </c>
      <c r="F109" s="40">
        <v>50</v>
      </c>
      <c r="G109" s="40"/>
      <c r="H109" s="40"/>
      <c r="I109" s="40" t="s">
        <v>509</v>
      </c>
      <c r="J109" s="43"/>
      <c r="K109" s="43"/>
      <c r="L109" s="43" t="s">
        <v>484</v>
      </c>
      <c r="M109" s="43" t="s">
        <v>261</v>
      </c>
      <c r="N109" s="43" t="s">
        <v>262</v>
      </c>
      <c r="O109" s="47">
        <v>12.495635241801002</v>
      </c>
      <c r="P109" s="47" t="s">
        <v>21</v>
      </c>
      <c r="Q109" s="47" t="s">
        <v>21</v>
      </c>
      <c r="R109" s="47">
        <v>2.5166666666666666</v>
      </c>
      <c r="S109" s="42">
        <v>19</v>
      </c>
      <c r="T109" s="42">
        <v>21</v>
      </c>
      <c r="U109" s="42">
        <v>26</v>
      </c>
      <c r="V109" s="42">
        <v>23</v>
      </c>
      <c r="W109" s="42">
        <v>21</v>
      </c>
      <c r="X109" s="42">
        <v>30</v>
      </c>
      <c r="Y109" s="42">
        <v>31</v>
      </c>
      <c r="Z109" s="42">
        <v>20</v>
      </c>
      <c r="AA109" s="42">
        <v>111.83903483139706</v>
      </c>
      <c r="AB109" s="42">
        <v>26.453414940856575</v>
      </c>
      <c r="AC109" s="42">
        <v>31.284244479679689</v>
      </c>
      <c r="AD109" s="42">
        <v>37.607123124290837</v>
      </c>
      <c r="AE109" s="42">
        <v>280.52059740725605</v>
      </c>
      <c r="AF109" s="42">
        <v>71.068750281199996</v>
      </c>
      <c r="AG109" s="42">
        <v>24.805929386511899</v>
      </c>
      <c r="AH109" s="42">
        <v>23.519776327802401</v>
      </c>
      <c r="AI109" s="42">
        <v>15210.108737070001</v>
      </c>
      <c r="AJ109" s="42">
        <v>6639.8071501550003</v>
      </c>
      <c r="AK109" s="42">
        <v>8008.7665867980004</v>
      </c>
      <c r="AL109" s="42">
        <v>9439.3879041969994</v>
      </c>
      <c r="AM109" s="42">
        <v>70130.149351814005</v>
      </c>
      <c r="AN109" s="42">
        <v>17767.187570300001</v>
      </c>
      <c r="AO109" s="42">
        <v>6251.0942054009993</v>
      </c>
      <c r="AP109" s="72">
        <v>5950.5034109340004</v>
      </c>
      <c r="AQ109" s="42">
        <v>341.83612864421701</v>
      </c>
      <c r="AR109" s="42">
        <v>1462.8108551274399</v>
      </c>
      <c r="AS109" s="42">
        <v>2406.65</v>
      </c>
      <c r="AT109" s="42">
        <v>3661</v>
      </c>
      <c r="AU109" s="42">
        <v>3740</v>
      </c>
      <c r="AV109" s="42">
        <v>2410</v>
      </c>
      <c r="AW109" s="51">
        <v>3683.6433380488411</v>
      </c>
      <c r="AX109" s="51">
        <v>3470.5621520421737</v>
      </c>
      <c r="AY109" s="78"/>
    </row>
    <row r="110" spans="1:51" s="2" customFormat="1" ht="18" x14ac:dyDescent="0.35">
      <c r="A110" s="44" t="s">
        <v>460</v>
      </c>
      <c r="B110" s="45">
        <v>41809</v>
      </c>
      <c r="C110" s="43" t="s">
        <v>0</v>
      </c>
      <c r="D110" s="43" t="s">
        <v>8</v>
      </c>
      <c r="E110" s="43" t="s">
        <v>263</v>
      </c>
      <c r="F110" s="43">
        <v>20</v>
      </c>
      <c r="G110" s="43"/>
      <c r="H110" s="43"/>
      <c r="I110" s="43" t="s">
        <v>515</v>
      </c>
      <c r="J110" s="43"/>
      <c r="K110" s="43"/>
      <c r="L110" s="43" t="s">
        <v>484</v>
      </c>
      <c r="M110" s="43" t="s">
        <v>264</v>
      </c>
      <c r="N110" s="43" t="s">
        <v>265</v>
      </c>
      <c r="O110" s="47">
        <v>96.640116464617364</v>
      </c>
      <c r="P110" s="47" t="s">
        <v>21</v>
      </c>
      <c r="Q110" s="47" t="s">
        <v>21</v>
      </c>
      <c r="R110" s="47">
        <v>46.008869179600886</v>
      </c>
      <c r="S110" s="42">
        <v>60</v>
      </c>
      <c r="T110" s="42">
        <v>70</v>
      </c>
      <c r="U110" s="42">
        <v>57</v>
      </c>
      <c r="V110" s="42">
        <v>70</v>
      </c>
      <c r="W110" s="42">
        <v>66</v>
      </c>
      <c r="X110" s="42">
        <v>70</v>
      </c>
      <c r="Y110" s="42">
        <v>191</v>
      </c>
      <c r="Z110" s="42">
        <v>188</v>
      </c>
      <c r="AA110" s="42">
        <v>302.63248822594073</v>
      </c>
      <c r="AB110" s="42">
        <v>63.369549350342631</v>
      </c>
      <c r="AC110" s="42">
        <v>56.408709483003904</v>
      </c>
      <c r="AD110" s="42">
        <v>43.993324306617531</v>
      </c>
      <c r="AE110" s="42">
        <v>397.72003125548798</v>
      </c>
      <c r="AF110" s="42">
        <v>255.80854702202399</v>
      </c>
      <c r="AG110" s="42">
        <v>967.92627681248905</v>
      </c>
      <c r="AH110" s="42">
        <v>239.326958322731</v>
      </c>
      <c r="AI110" s="42">
        <v>40855.385910502002</v>
      </c>
      <c r="AJ110" s="42">
        <v>15905.756886936</v>
      </c>
      <c r="AK110" s="42">
        <v>14440.629627648999</v>
      </c>
      <c r="AL110" s="42">
        <v>11042.324400961001</v>
      </c>
      <c r="AM110" s="42">
        <v>99430.007813871998</v>
      </c>
      <c r="AN110" s="42">
        <v>63952.136755505999</v>
      </c>
      <c r="AO110" s="42">
        <v>243917.421756747</v>
      </c>
      <c r="AP110" s="72">
        <v>60549.720455650997</v>
      </c>
      <c r="AQ110" s="42">
        <v>10804.0001379275</v>
      </c>
      <c r="AR110" s="42">
        <v>14799.444040333001</v>
      </c>
      <c r="AS110" s="42">
        <v>13398.5</v>
      </c>
      <c r="AT110" s="42">
        <v>15607.3</v>
      </c>
      <c r="AU110" s="42">
        <v>15300</v>
      </c>
      <c r="AV110" s="42">
        <v>17480</v>
      </c>
      <c r="AW110" s="51">
        <v>16429.751043016149</v>
      </c>
      <c r="AX110" s="51">
        <v>16700.596147213873</v>
      </c>
      <c r="AY110" s="78"/>
    </row>
    <row r="111" spans="1:51" s="2" customFormat="1" ht="18" x14ac:dyDescent="0.35">
      <c r="A111" s="44" t="s">
        <v>460</v>
      </c>
      <c r="B111" s="45">
        <v>41809</v>
      </c>
      <c r="C111" s="43" t="s">
        <v>0</v>
      </c>
      <c r="D111" s="43" t="s">
        <v>22</v>
      </c>
      <c r="E111" s="43" t="s">
        <v>266</v>
      </c>
      <c r="F111" s="40">
        <v>50</v>
      </c>
      <c r="G111" s="40"/>
      <c r="H111" s="40"/>
      <c r="I111" s="40" t="s">
        <v>509</v>
      </c>
      <c r="J111" s="43"/>
      <c r="K111" s="43"/>
      <c r="L111" s="43" t="s">
        <v>484</v>
      </c>
      <c r="M111" s="43" t="s">
        <v>267</v>
      </c>
      <c r="N111" s="43" t="s">
        <v>268</v>
      </c>
      <c r="O111" s="47">
        <v>19.406777332062674</v>
      </c>
      <c r="P111" s="47" t="s">
        <v>21</v>
      </c>
      <c r="Q111" s="47" t="s">
        <v>21</v>
      </c>
      <c r="R111" s="47">
        <v>2.4368070953436809</v>
      </c>
      <c r="S111" s="72">
        <v>983</v>
      </c>
      <c r="T111" s="72">
        <v>1432</v>
      </c>
      <c r="U111" s="72">
        <v>1346</v>
      </c>
      <c r="V111" s="72">
        <v>1035</v>
      </c>
      <c r="W111" s="72">
        <v>1373</v>
      </c>
      <c r="X111" s="72">
        <v>1514</v>
      </c>
      <c r="Y111" s="72">
        <v>1876</v>
      </c>
      <c r="Z111" s="72">
        <v>1741</v>
      </c>
      <c r="AA111" s="72">
        <v>11.330045932622221</v>
      </c>
      <c r="AB111" s="72">
        <v>17.87063493468526</v>
      </c>
      <c r="AC111" s="72">
        <v>38.953375820128912</v>
      </c>
      <c r="AD111" s="72">
        <v>28.761960281764939</v>
      </c>
      <c r="AE111" s="72">
        <v>148.11281260924</v>
      </c>
      <c r="AF111" s="72">
        <v>100.172162778664</v>
      </c>
      <c r="AG111" s="72">
        <v>75.813547491551589</v>
      </c>
      <c r="AH111" s="42">
        <v>296.548312725541</v>
      </c>
      <c r="AI111" s="72">
        <v>1529.556200904</v>
      </c>
      <c r="AJ111" s="72">
        <v>4485.5293686060004</v>
      </c>
      <c r="AK111" s="72">
        <v>9972.0642099530014</v>
      </c>
      <c r="AL111" s="72">
        <v>7219.2520307229997</v>
      </c>
      <c r="AM111" s="72">
        <v>37028.203152310001</v>
      </c>
      <c r="AN111" s="72">
        <v>25043.040694666</v>
      </c>
      <c r="AO111" s="72">
        <v>19105.013967871</v>
      </c>
      <c r="AP111" s="72">
        <v>75026.723119561997</v>
      </c>
      <c r="AQ111" s="72">
        <v>108222.46053475801</v>
      </c>
      <c r="AR111" s="72">
        <v>128944.543009334</v>
      </c>
      <c r="AS111" s="72">
        <v>137970.82800000001</v>
      </c>
      <c r="AT111" s="72">
        <v>142188</v>
      </c>
      <c r="AU111" s="72">
        <v>145260</v>
      </c>
      <c r="AV111" s="72">
        <v>195390</v>
      </c>
      <c r="AW111" s="51">
        <v>205463.65970806664</v>
      </c>
      <c r="AX111" s="51">
        <v>247839.58220426663</v>
      </c>
      <c r="AY111" s="78"/>
    </row>
    <row r="112" spans="1:51" s="2" customFormat="1" ht="18" x14ac:dyDescent="0.35">
      <c r="A112" s="44" t="s">
        <v>460</v>
      </c>
      <c r="B112" s="45">
        <v>41817</v>
      </c>
      <c r="C112" s="43" t="s">
        <v>0</v>
      </c>
      <c r="D112" s="43" t="s">
        <v>8</v>
      </c>
      <c r="E112" s="43" t="s">
        <v>269</v>
      </c>
      <c r="F112" s="38">
        <v>45</v>
      </c>
      <c r="G112" s="38"/>
      <c r="H112" s="38"/>
      <c r="I112" s="38" t="s">
        <v>526</v>
      </c>
      <c r="J112" s="43"/>
      <c r="K112" s="43"/>
      <c r="L112" s="43" t="s">
        <v>484</v>
      </c>
      <c r="M112" s="43" t="s">
        <v>270</v>
      </c>
      <c r="N112" s="43" t="s">
        <v>271</v>
      </c>
      <c r="O112" s="47">
        <v>311.88</v>
      </c>
      <c r="P112" s="47" t="s">
        <v>21</v>
      </c>
      <c r="Q112" s="47" t="s">
        <v>21</v>
      </c>
      <c r="R112" s="47">
        <v>147.76931447225246</v>
      </c>
      <c r="S112" s="42">
        <v>1660</v>
      </c>
      <c r="T112" s="42">
        <v>1670</v>
      </c>
      <c r="U112" s="42">
        <v>1680</v>
      </c>
      <c r="V112" s="42">
        <v>3000</v>
      </c>
      <c r="W112" s="42">
        <v>2264</v>
      </c>
      <c r="X112" s="42">
        <v>3005</v>
      </c>
      <c r="Y112" s="42">
        <v>3000</v>
      </c>
      <c r="Z112" s="42">
        <v>3066</v>
      </c>
      <c r="AA112" s="42">
        <v>1354.363707404769</v>
      </c>
      <c r="AB112" s="42">
        <v>884.97435596415937</v>
      </c>
      <c r="AC112" s="42">
        <v>845.69891037176956</v>
      </c>
      <c r="AD112" s="42">
        <v>738.17683707198012</v>
      </c>
      <c r="AE112" s="42">
        <v>1056.5394647916801</v>
      </c>
      <c r="AF112" s="42">
        <v>1045.8263287406801</v>
      </c>
      <c r="AG112" s="42">
        <v>741.10844915181701</v>
      </c>
      <c r="AH112" s="42">
        <v>1639.36223711652</v>
      </c>
      <c r="AI112" s="42">
        <v>176067.28196261998</v>
      </c>
      <c r="AJ112" s="42">
        <v>222128.563347004</v>
      </c>
      <c r="AK112" s="42">
        <v>216498.92105517301</v>
      </c>
      <c r="AL112" s="42">
        <v>185282.38610506701</v>
      </c>
      <c r="AM112" s="42">
        <v>264134.86619792</v>
      </c>
      <c r="AN112" s="42">
        <v>261456.58218517</v>
      </c>
      <c r="AO112" s="42">
        <v>186759.32918625799</v>
      </c>
      <c r="AP112" s="72">
        <v>414758.64599048003</v>
      </c>
      <c r="AQ112" s="42">
        <v>578945.09864785196</v>
      </c>
      <c r="AR112" s="42">
        <v>579619.85342249298</v>
      </c>
      <c r="AS112" s="42">
        <v>622976</v>
      </c>
      <c r="AT112" s="42">
        <v>721340</v>
      </c>
      <c r="AU112" s="42">
        <v>736920</v>
      </c>
      <c r="AV112" s="42">
        <v>934660</v>
      </c>
      <c r="AW112" s="51">
        <v>947751.06849421433</v>
      </c>
      <c r="AX112" s="51">
        <v>995319.50534561754</v>
      </c>
      <c r="AY112" s="78"/>
    </row>
    <row r="113" spans="1:51" s="2" customFormat="1" ht="18" x14ac:dyDescent="0.35">
      <c r="A113" s="44" t="s">
        <v>460</v>
      </c>
      <c r="B113" s="45">
        <v>41851</v>
      </c>
      <c r="C113" s="43" t="s">
        <v>0</v>
      </c>
      <c r="D113" s="43" t="s">
        <v>22</v>
      </c>
      <c r="E113" s="43" t="s">
        <v>272</v>
      </c>
      <c r="F113" s="43">
        <v>20</v>
      </c>
      <c r="G113" s="43"/>
      <c r="H113" s="43"/>
      <c r="I113" s="43" t="s">
        <v>515</v>
      </c>
      <c r="J113" s="43"/>
      <c r="K113" s="43"/>
      <c r="L113" s="43" t="s">
        <v>484</v>
      </c>
      <c r="M113" s="43" t="s">
        <v>273</v>
      </c>
      <c r="N113" s="43" t="s">
        <v>274</v>
      </c>
      <c r="O113" s="47">
        <v>14.9</v>
      </c>
      <c r="P113" s="47" t="s">
        <v>21</v>
      </c>
      <c r="Q113" s="47" t="s">
        <v>21</v>
      </c>
      <c r="R113" s="47">
        <v>3.7378114842903574</v>
      </c>
      <c r="S113" s="42">
        <v>1</v>
      </c>
      <c r="T113" s="42">
        <v>2</v>
      </c>
      <c r="U113" s="42" t="s">
        <v>21</v>
      </c>
      <c r="V113" s="42">
        <v>1</v>
      </c>
      <c r="W113" s="42">
        <v>1</v>
      </c>
      <c r="X113" s="42">
        <v>1</v>
      </c>
      <c r="Y113" s="42">
        <v>3</v>
      </c>
      <c r="Z113" s="42">
        <v>6</v>
      </c>
      <c r="AA113" s="42">
        <v>32.114706126301883</v>
      </c>
      <c r="AB113" s="42">
        <v>47.959414382896412</v>
      </c>
      <c r="AC113" s="42">
        <v>27.537074286878905</v>
      </c>
      <c r="AD113" s="42">
        <v>60.574303505597605</v>
      </c>
      <c r="AE113" s="42">
        <v>134.977192664032</v>
      </c>
      <c r="AF113" s="42">
        <v>92.501193112536001</v>
      </c>
      <c r="AG113" s="42">
        <v>119.78184219330601</v>
      </c>
      <c r="AH113" s="42">
        <v>131.13911642124899</v>
      </c>
      <c r="AI113" s="42">
        <v>3404.1588493879999</v>
      </c>
      <c r="AJ113" s="42">
        <v>12037.813010107</v>
      </c>
      <c r="AK113" s="42">
        <v>7049.4910174409997</v>
      </c>
      <c r="AL113" s="42">
        <v>15204.150179904998</v>
      </c>
      <c r="AM113" s="42">
        <v>33744.298166008004</v>
      </c>
      <c r="AN113" s="42">
        <v>23125.298278134</v>
      </c>
      <c r="AO113" s="42">
        <v>30185.024232713</v>
      </c>
      <c r="AP113" s="72">
        <v>33178.196454575998</v>
      </c>
      <c r="AQ113" s="42" t="s">
        <v>21</v>
      </c>
      <c r="AR113" s="42" t="s">
        <v>21</v>
      </c>
      <c r="AS113" s="42" t="s">
        <v>21</v>
      </c>
      <c r="AT113" s="42">
        <v>104</v>
      </c>
      <c r="AU113" s="42">
        <v>784</v>
      </c>
      <c r="AV113" s="42" t="s">
        <v>21</v>
      </c>
      <c r="AW113" s="51">
        <v>32.894780546328363</v>
      </c>
      <c r="AX113" s="51">
        <v>350.19953687737103</v>
      </c>
      <c r="AY113" s="78"/>
    </row>
    <row r="114" spans="1:51" s="2" customFormat="1" ht="18" x14ac:dyDescent="0.35">
      <c r="A114" s="44" t="s">
        <v>460</v>
      </c>
      <c r="B114" s="45">
        <v>41856</v>
      </c>
      <c r="C114" s="43" t="s">
        <v>17</v>
      </c>
      <c r="D114" s="43" t="s">
        <v>22</v>
      </c>
      <c r="E114" s="43" t="s">
        <v>275</v>
      </c>
      <c r="F114" s="43">
        <v>30</v>
      </c>
      <c r="G114" s="43"/>
      <c r="H114" s="43"/>
      <c r="I114" s="43" t="s">
        <v>513</v>
      </c>
      <c r="J114" s="43"/>
      <c r="K114" s="43"/>
      <c r="L114" s="43" t="s">
        <v>484</v>
      </c>
      <c r="M114" s="43" t="s">
        <v>276</v>
      </c>
      <c r="N114" s="43" t="s">
        <v>277</v>
      </c>
      <c r="O114" s="47">
        <v>15.5</v>
      </c>
      <c r="P114" s="47" t="s">
        <v>21</v>
      </c>
      <c r="Q114" s="47" t="s">
        <v>21</v>
      </c>
      <c r="R114" s="47">
        <v>14.099783080260302</v>
      </c>
      <c r="S114" s="42">
        <v>22</v>
      </c>
      <c r="T114" s="42">
        <v>24</v>
      </c>
      <c r="U114" s="42">
        <v>22</v>
      </c>
      <c r="V114" s="42">
        <v>25</v>
      </c>
      <c r="W114" s="42">
        <v>25</v>
      </c>
      <c r="X114" s="42">
        <v>24</v>
      </c>
      <c r="Y114" s="42">
        <v>65</v>
      </c>
      <c r="Z114" s="42">
        <v>11</v>
      </c>
      <c r="AA114" s="42">
        <v>24.408468716980583</v>
      </c>
      <c r="AB114" s="42">
        <v>3.2458205608605581</v>
      </c>
      <c r="AC114" s="42">
        <v>28.389957834761717</v>
      </c>
      <c r="AD114" s="42">
        <v>80.376557635824696</v>
      </c>
      <c r="AE114" s="42">
        <v>75.699865091839996</v>
      </c>
      <c r="AF114" s="42">
        <v>84.365283087464007</v>
      </c>
      <c r="AG114" s="42">
        <v>2.3138977426057701</v>
      </c>
      <c r="AH114" s="42">
        <v>4.58558658830216</v>
      </c>
      <c r="AI114" s="42">
        <v>2514.0722778489999</v>
      </c>
      <c r="AJ114" s="42">
        <v>814.7009607760001</v>
      </c>
      <c r="AK114" s="42">
        <v>7267.8292056989994</v>
      </c>
      <c r="AL114" s="42">
        <v>20174.515966592</v>
      </c>
      <c r="AM114" s="42">
        <v>18924.966272959999</v>
      </c>
      <c r="AN114" s="42">
        <v>21091.320771866001</v>
      </c>
      <c r="AO114" s="42">
        <v>240.645365231</v>
      </c>
      <c r="AP114" s="72">
        <v>637.39653577399997</v>
      </c>
      <c r="AQ114" s="42">
        <v>15022.56</v>
      </c>
      <c r="AR114" s="42">
        <v>25374.166000000001</v>
      </c>
      <c r="AS114" s="42">
        <v>34225.116999999998</v>
      </c>
      <c r="AT114" s="42">
        <v>18475</v>
      </c>
      <c r="AU114" s="42">
        <v>39580</v>
      </c>
      <c r="AV114" s="42">
        <v>62400</v>
      </c>
      <c r="AW114" s="51">
        <v>109440</v>
      </c>
      <c r="AX114" s="51">
        <v>15701</v>
      </c>
      <c r="AY114" s="78"/>
    </row>
    <row r="115" spans="1:51" s="2" customFormat="1" ht="18" x14ac:dyDescent="0.35">
      <c r="A115" s="61" t="s">
        <v>460</v>
      </c>
      <c r="B115" s="62">
        <v>41886</v>
      </c>
      <c r="C115" s="63" t="s">
        <v>17</v>
      </c>
      <c r="D115" s="63" t="s">
        <v>22</v>
      </c>
      <c r="E115" s="63" t="s">
        <v>583</v>
      </c>
      <c r="F115" s="54">
        <v>50</v>
      </c>
      <c r="G115" s="54"/>
      <c r="H115" s="54"/>
      <c r="I115" s="54" t="s">
        <v>509</v>
      </c>
      <c r="J115" s="63"/>
      <c r="K115" s="63"/>
      <c r="L115" s="63" t="s">
        <v>484</v>
      </c>
      <c r="M115" s="63" t="s">
        <v>278</v>
      </c>
      <c r="N115" s="63" t="s">
        <v>279</v>
      </c>
      <c r="O115" s="69">
        <v>40.1</v>
      </c>
      <c r="P115" s="69" t="s">
        <v>21</v>
      </c>
      <c r="Q115" s="69" t="s">
        <v>21</v>
      </c>
      <c r="R115" s="69">
        <v>1.9978284473398475</v>
      </c>
      <c r="S115" s="56" t="s">
        <v>21</v>
      </c>
      <c r="T115" s="56" t="s">
        <v>21</v>
      </c>
      <c r="U115" s="56" t="s">
        <v>21</v>
      </c>
      <c r="V115" s="56">
        <v>500</v>
      </c>
      <c r="W115" s="56" t="s">
        <v>21</v>
      </c>
      <c r="X115" s="56" t="s">
        <v>21</v>
      </c>
      <c r="Y115" s="56" t="s">
        <v>21</v>
      </c>
      <c r="Z115" s="56" t="s">
        <v>21</v>
      </c>
      <c r="AA115" s="56">
        <v>1.5849070370370368</v>
      </c>
      <c r="AB115" s="56">
        <v>0.61307239043824713</v>
      </c>
      <c r="AC115" s="56">
        <v>0.279224296875</v>
      </c>
      <c r="AD115" s="56">
        <v>0.74443475298804773</v>
      </c>
      <c r="AE115" s="56">
        <v>0.66324152000000003</v>
      </c>
      <c r="AF115" s="56">
        <v>9.7951263999999996E-2</v>
      </c>
      <c r="AG115" s="56">
        <v>101.27688757272701</v>
      </c>
      <c r="AH115" s="69" t="s">
        <v>21</v>
      </c>
      <c r="AI115" s="56">
        <v>128.37746999999999</v>
      </c>
      <c r="AJ115" s="56">
        <v>153.88117000000003</v>
      </c>
      <c r="AK115" s="56">
        <v>71.48142</v>
      </c>
      <c r="AL115" s="56">
        <v>186.85312299999998</v>
      </c>
      <c r="AM115" s="56">
        <v>165.81038000000001</v>
      </c>
      <c r="AN115" s="56">
        <v>24.487815999999999</v>
      </c>
      <c r="AO115" s="56">
        <v>5570.2288165</v>
      </c>
      <c r="AP115" s="56" t="s">
        <v>21</v>
      </c>
      <c r="AQ115" s="56" t="s">
        <v>21</v>
      </c>
      <c r="AR115" s="56" t="s">
        <v>21</v>
      </c>
      <c r="AS115" s="56">
        <v>70171.028000000006</v>
      </c>
      <c r="AT115" s="56">
        <v>64311.114000000001</v>
      </c>
      <c r="AU115" s="56" t="s">
        <v>21</v>
      </c>
      <c r="AV115" s="56" t="s">
        <v>21</v>
      </c>
      <c r="AW115" s="70" t="s">
        <v>21</v>
      </c>
      <c r="AX115" s="70" t="s">
        <v>21</v>
      </c>
      <c r="AY115" s="78">
        <f>VLOOKUP(N115,[1]Sheet1!$A$2:$B$2257,2,)</f>
        <v>44043</v>
      </c>
    </row>
    <row r="116" spans="1:51" s="2" customFormat="1" ht="18" x14ac:dyDescent="0.35">
      <c r="A116" s="44" t="s">
        <v>460</v>
      </c>
      <c r="B116" s="45">
        <v>41900</v>
      </c>
      <c r="C116" s="43" t="s">
        <v>0</v>
      </c>
      <c r="D116" s="43" t="s">
        <v>22</v>
      </c>
      <c r="E116" s="43" t="s">
        <v>280</v>
      </c>
      <c r="F116" s="40">
        <v>10</v>
      </c>
      <c r="G116" s="40"/>
      <c r="H116" s="40"/>
      <c r="I116" s="40" t="s">
        <v>503</v>
      </c>
      <c r="J116" s="43"/>
      <c r="K116" s="43"/>
      <c r="L116" s="43" t="s">
        <v>484</v>
      </c>
      <c r="M116" s="43" t="s">
        <v>281</v>
      </c>
      <c r="N116" s="43" t="s">
        <v>282</v>
      </c>
      <c r="O116" s="47">
        <v>16.7</v>
      </c>
      <c r="P116" s="47" t="s">
        <v>21</v>
      </c>
      <c r="Q116" s="47" t="s">
        <v>21</v>
      </c>
      <c r="R116" s="47">
        <v>4.885993485342019</v>
      </c>
      <c r="S116" s="72">
        <v>48</v>
      </c>
      <c r="T116" s="72">
        <v>52</v>
      </c>
      <c r="U116" s="72">
        <v>42</v>
      </c>
      <c r="V116" s="72">
        <v>55</v>
      </c>
      <c r="W116" s="72">
        <v>55</v>
      </c>
      <c r="X116" s="72">
        <v>55</v>
      </c>
      <c r="Y116" s="72">
        <v>61</v>
      </c>
      <c r="Z116" s="72">
        <v>63</v>
      </c>
      <c r="AA116" s="72">
        <v>18.59242783074648</v>
      </c>
      <c r="AB116" s="72">
        <v>114.3659221184223</v>
      </c>
      <c r="AC116" s="72">
        <v>36.730251902796873</v>
      </c>
      <c r="AD116" s="72">
        <v>42.927727597318729</v>
      </c>
      <c r="AE116" s="72">
        <v>30.080303241543998</v>
      </c>
      <c r="AF116" s="72">
        <v>25.719295722359998</v>
      </c>
      <c r="AG116" s="72">
        <v>20.765204346689302</v>
      </c>
      <c r="AH116" s="42">
        <v>106.85512391824899</v>
      </c>
      <c r="AI116" s="72">
        <v>1320.062375983</v>
      </c>
      <c r="AJ116" s="72">
        <v>28705.846451723999</v>
      </c>
      <c r="AK116" s="72">
        <v>9402.9444871159994</v>
      </c>
      <c r="AL116" s="72">
        <v>10774.859626927</v>
      </c>
      <c r="AM116" s="72">
        <v>7520.0758103859998</v>
      </c>
      <c r="AN116" s="72">
        <v>6429.8239305899997</v>
      </c>
      <c r="AO116" s="72">
        <v>5212.0662910190003</v>
      </c>
      <c r="AP116" s="72">
        <v>27034.346351316999</v>
      </c>
      <c r="AQ116" s="72">
        <v>4174.24779984612</v>
      </c>
      <c r="AR116" s="72">
        <v>5731.4267488308396</v>
      </c>
      <c r="AS116" s="72">
        <v>5663.3760000000002</v>
      </c>
      <c r="AT116" s="72">
        <v>6477.7439999999997</v>
      </c>
      <c r="AU116" s="72">
        <v>6480</v>
      </c>
      <c r="AV116" s="72">
        <v>7140</v>
      </c>
      <c r="AW116" s="51">
        <v>8043.8703362621627</v>
      </c>
      <c r="AX116" s="51">
        <v>8312.9526531014435</v>
      </c>
      <c r="AY116" s="78"/>
    </row>
    <row r="117" spans="1:51" s="2" customFormat="1" ht="18" x14ac:dyDescent="0.35">
      <c r="A117" s="44" t="s">
        <v>460</v>
      </c>
      <c r="B117" s="45">
        <v>41908</v>
      </c>
      <c r="C117" s="43" t="s">
        <v>0</v>
      </c>
      <c r="D117" s="43" t="s">
        <v>8</v>
      </c>
      <c r="E117" s="43" t="s">
        <v>283</v>
      </c>
      <c r="F117" s="40">
        <v>50</v>
      </c>
      <c r="G117" s="40"/>
      <c r="H117" s="40"/>
      <c r="I117" s="40" t="s">
        <v>509</v>
      </c>
      <c r="J117" s="43"/>
      <c r="K117" s="43"/>
      <c r="L117" s="43" t="s">
        <v>484</v>
      </c>
      <c r="M117" s="43" t="s">
        <v>284</v>
      </c>
      <c r="N117" s="43" t="s">
        <v>285</v>
      </c>
      <c r="O117" s="47">
        <v>406.74</v>
      </c>
      <c r="P117" s="47" t="s">
        <v>21</v>
      </c>
      <c r="Q117" s="47" t="s">
        <v>21</v>
      </c>
      <c r="R117" s="47">
        <v>278.78128400435259</v>
      </c>
      <c r="S117" s="42">
        <v>3340</v>
      </c>
      <c r="T117" s="42">
        <v>3370</v>
      </c>
      <c r="U117" s="42">
        <v>3741</v>
      </c>
      <c r="V117" s="42">
        <v>4000</v>
      </c>
      <c r="W117" s="42">
        <v>4361</v>
      </c>
      <c r="X117" s="42">
        <v>4500</v>
      </c>
      <c r="Y117" s="42">
        <v>4632</v>
      </c>
      <c r="Z117" s="42">
        <v>4585</v>
      </c>
      <c r="AA117" s="42">
        <v>3294.9999067455847</v>
      </c>
      <c r="AB117" s="42">
        <v>3009.8525593645063</v>
      </c>
      <c r="AC117" s="42">
        <v>1833.563049039918</v>
      </c>
      <c r="AD117" s="42">
        <v>2454.480473472554</v>
      </c>
      <c r="AE117" s="42">
        <v>3320.2706370759201</v>
      </c>
      <c r="AF117" s="42">
        <v>2311.8711064115519</v>
      </c>
      <c r="AG117" s="42">
        <v>1805.6342339371502</v>
      </c>
      <c r="AH117" s="42">
        <v>1894.0734169853699</v>
      </c>
      <c r="AI117" s="42">
        <v>214174.99393846301</v>
      </c>
      <c r="AJ117" s="42">
        <v>755472.99240049103</v>
      </c>
      <c r="AK117" s="42">
        <v>469392.14055421902</v>
      </c>
      <c r="AL117" s="42">
        <v>616074.59884161106</v>
      </c>
      <c r="AM117" s="42">
        <v>830067.65926898003</v>
      </c>
      <c r="AN117" s="42">
        <v>577967.77660288801</v>
      </c>
      <c r="AO117" s="42">
        <v>455019.82695216202</v>
      </c>
      <c r="AP117" s="72">
        <v>479200.57449729904</v>
      </c>
      <c r="AQ117" s="42">
        <v>540320.92060024198</v>
      </c>
      <c r="AR117" s="42">
        <v>557943.81742514996</v>
      </c>
      <c r="AS117" s="42">
        <v>592179</v>
      </c>
      <c r="AT117" s="42">
        <v>683764</v>
      </c>
      <c r="AU117" s="42">
        <v>661170</v>
      </c>
      <c r="AV117" s="42">
        <v>626570</v>
      </c>
      <c r="AW117" s="51">
        <v>636995.50688090012</v>
      </c>
      <c r="AX117" s="51">
        <v>761186.38222397398</v>
      </c>
      <c r="AY117" s="78"/>
    </row>
    <row r="118" spans="1:51" s="2" customFormat="1" ht="18" x14ac:dyDescent="0.35">
      <c r="A118" s="44" t="s">
        <v>460</v>
      </c>
      <c r="B118" s="45">
        <v>41914</v>
      </c>
      <c r="C118" s="43" t="s">
        <v>0</v>
      </c>
      <c r="D118" s="43" t="s">
        <v>22</v>
      </c>
      <c r="E118" s="43" t="s">
        <v>622</v>
      </c>
      <c r="F118" s="40">
        <v>10</v>
      </c>
      <c r="G118" s="40"/>
      <c r="H118" s="40"/>
      <c r="I118" s="40" t="s">
        <v>503</v>
      </c>
      <c r="J118" s="43"/>
      <c r="K118" s="43"/>
      <c r="L118" s="43" t="s">
        <v>484</v>
      </c>
      <c r="M118" s="43" t="s">
        <v>618</v>
      </c>
      <c r="N118" s="43" t="s">
        <v>617</v>
      </c>
      <c r="O118" s="47">
        <v>2.1750310000000002</v>
      </c>
      <c r="P118" s="47" t="s">
        <v>21</v>
      </c>
      <c r="Q118" s="47" t="s">
        <v>21</v>
      </c>
      <c r="R118" s="47">
        <v>1.098901098901099</v>
      </c>
      <c r="S118" s="42">
        <v>7</v>
      </c>
      <c r="T118" s="42">
        <v>7</v>
      </c>
      <c r="U118" s="42" t="s">
        <v>21</v>
      </c>
      <c r="V118" s="42" t="s">
        <v>21</v>
      </c>
      <c r="W118" s="42" t="s">
        <v>21</v>
      </c>
      <c r="X118" s="42">
        <v>4</v>
      </c>
      <c r="Y118" s="42">
        <v>3</v>
      </c>
      <c r="Z118" s="42">
        <v>3</v>
      </c>
      <c r="AA118" s="42">
        <v>10.53939344262295</v>
      </c>
      <c r="AB118" s="42">
        <v>4.6949721115537857</v>
      </c>
      <c r="AC118" s="42" t="s">
        <v>21</v>
      </c>
      <c r="AD118" s="42" t="s">
        <v>21</v>
      </c>
      <c r="AE118" s="42" t="s">
        <v>21</v>
      </c>
      <c r="AF118" s="42">
        <v>8.1327062544879993</v>
      </c>
      <c r="AG118" s="42">
        <v>15.3659075315714</v>
      </c>
      <c r="AH118" s="42">
        <v>249.244271681372</v>
      </c>
      <c r="AI118" s="42">
        <v>642.90300000000002</v>
      </c>
      <c r="AJ118" s="42">
        <v>1178.4380000000001</v>
      </c>
      <c r="AK118" s="42" t="s">
        <v>21</v>
      </c>
      <c r="AL118" s="42" t="s">
        <v>21</v>
      </c>
      <c r="AM118" s="42" t="s">
        <v>21</v>
      </c>
      <c r="AN118" s="42">
        <v>2033.176563622</v>
      </c>
      <c r="AO118" s="42">
        <v>3872.2086979559999</v>
      </c>
      <c r="AP118" s="72">
        <v>63058.800735386998</v>
      </c>
      <c r="AQ118" s="42" t="s">
        <v>21</v>
      </c>
      <c r="AR118" s="42" t="s">
        <v>21</v>
      </c>
      <c r="AS118" s="42" t="s">
        <v>21</v>
      </c>
      <c r="AT118" s="42" t="s">
        <v>21</v>
      </c>
      <c r="AU118" s="42" t="s">
        <v>21</v>
      </c>
      <c r="AV118" s="42">
        <v>124.64</v>
      </c>
      <c r="AW118" s="51">
        <v>52.906534822864707</v>
      </c>
      <c r="AX118" s="51">
        <v>35.421983544366164</v>
      </c>
      <c r="AY118" s="78"/>
    </row>
    <row r="119" spans="1:51" s="2" customFormat="1" ht="18" x14ac:dyDescent="0.35">
      <c r="A119" s="44" t="s">
        <v>460</v>
      </c>
      <c r="B119" s="45">
        <v>41922</v>
      </c>
      <c r="C119" s="43" t="s">
        <v>0</v>
      </c>
      <c r="D119" s="43" t="s">
        <v>8</v>
      </c>
      <c r="E119" s="43" t="s">
        <v>286</v>
      </c>
      <c r="F119" s="43">
        <v>40</v>
      </c>
      <c r="G119" s="43"/>
      <c r="H119" s="43"/>
      <c r="I119" s="43" t="s">
        <v>506</v>
      </c>
      <c r="J119" s="43"/>
      <c r="K119" s="43"/>
      <c r="L119" s="43" t="s">
        <v>484</v>
      </c>
      <c r="M119" s="43" t="s">
        <v>287</v>
      </c>
      <c r="N119" s="43" t="s">
        <v>288</v>
      </c>
      <c r="O119" s="47">
        <v>354.51299999999998</v>
      </c>
      <c r="P119" s="47" t="s">
        <v>21</v>
      </c>
      <c r="Q119" s="47" t="s">
        <v>21</v>
      </c>
      <c r="R119" s="47">
        <v>238.97379912663754</v>
      </c>
      <c r="S119" s="42">
        <v>952</v>
      </c>
      <c r="T119" s="42">
        <v>964</v>
      </c>
      <c r="U119" s="42">
        <v>1154</v>
      </c>
      <c r="V119" s="42">
        <v>1568</v>
      </c>
      <c r="W119" s="42">
        <v>1568</v>
      </c>
      <c r="X119" s="42">
        <v>1777</v>
      </c>
      <c r="Y119" s="42">
        <v>2645</v>
      </c>
      <c r="Z119" s="42">
        <v>2648</v>
      </c>
      <c r="AA119" s="42">
        <v>2261.7288615867274</v>
      </c>
      <c r="AB119" s="42">
        <v>2381.1590849803624</v>
      </c>
      <c r="AC119" s="42">
        <v>2669.6523921061562</v>
      </c>
      <c r="AD119" s="42">
        <v>2488.2779121371509</v>
      </c>
      <c r="AE119" s="42" t="s">
        <v>21</v>
      </c>
      <c r="AF119" s="42">
        <v>3027.0503073962159</v>
      </c>
      <c r="AG119" s="42">
        <v>1948.8277962638001</v>
      </c>
      <c r="AH119" s="42">
        <v>3241.5923009464</v>
      </c>
      <c r="AI119" s="42">
        <v>124395.08738727</v>
      </c>
      <c r="AJ119" s="42">
        <v>597670.93033007102</v>
      </c>
      <c r="AK119" s="42">
        <v>683431.01237917598</v>
      </c>
      <c r="AL119" s="42">
        <v>624557.75594642491</v>
      </c>
      <c r="AM119" s="42" t="s">
        <v>21</v>
      </c>
      <c r="AN119" s="42">
        <v>756762.57684905396</v>
      </c>
      <c r="AO119" s="42">
        <v>491104.60465847701</v>
      </c>
      <c r="AP119" s="72">
        <v>820122.85213943897</v>
      </c>
      <c r="AQ119" s="42">
        <v>520887.89325157797</v>
      </c>
      <c r="AR119" s="42">
        <v>587219.27702104102</v>
      </c>
      <c r="AS119" s="42">
        <v>752386</v>
      </c>
      <c r="AT119" s="42">
        <v>1161620</v>
      </c>
      <c r="AU119" s="42">
        <v>1190000</v>
      </c>
      <c r="AV119" s="42">
        <v>1130000</v>
      </c>
      <c r="AW119" s="51">
        <v>1049581.8674028483</v>
      </c>
      <c r="AX119" s="51">
        <v>1786470.9070305957</v>
      </c>
      <c r="AY119" s="78"/>
    </row>
    <row r="120" spans="1:51" s="2" customFormat="1" ht="18" x14ac:dyDescent="0.35">
      <c r="A120" s="44" t="s">
        <v>460</v>
      </c>
      <c r="B120" s="45">
        <v>41927</v>
      </c>
      <c r="C120" s="43" t="s">
        <v>0</v>
      </c>
      <c r="D120" s="43" t="s">
        <v>22</v>
      </c>
      <c r="E120" s="43" t="s">
        <v>621</v>
      </c>
      <c r="F120" s="40">
        <v>10</v>
      </c>
      <c r="G120" s="40"/>
      <c r="H120" s="40"/>
      <c r="I120" s="40" t="s">
        <v>503</v>
      </c>
      <c r="J120" s="43"/>
      <c r="K120" s="43"/>
      <c r="L120" s="43" t="s">
        <v>484</v>
      </c>
      <c r="M120" s="43" t="s">
        <v>619</v>
      </c>
      <c r="N120" s="43" t="s">
        <v>289</v>
      </c>
      <c r="O120" s="47">
        <v>5.8520000000000003</v>
      </c>
      <c r="P120" s="47" t="s">
        <v>21</v>
      </c>
      <c r="Q120" s="47" t="s">
        <v>21</v>
      </c>
      <c r="R120" s="47">
        <v>2.1762785636561479</v>
      </c>
      <c r="S120" s="42">
        <v>7</v>
      </c>
      <c r="T120" s="42">
        <v>14</v>
      </c>
      <c r="U120" s="42">
        <v>18</v>
      </c>
      <c r="V120" s="42">
        <v>15</v>
      </c>
      <c r="W120" s="42" t="s">
        <v>21</v>
      </c>
      <c r="X120" s="42">
        <v>30</v>
      </c>
      <c r="Y120" s="42">
        <v>44</v>
      </c>
      <c r="Z120" s="42">
        <v>42</v>
      </c>
      <c r="AA120" s="42">
        <v>11.237589938980769</v>
      </c>
      <c r="AB120" s="42">
        <v>32.50435940080478</v>
      </c>
      <c r="AC120" s="42">
        <v>35.496891998429689</v>
      </c>
      <c r="AD120" s="42">
        <v>6.3457909495099605</v>
      </c>
      <c r="AE120" s="42" t="s">
        <v>21</v>
      </c>
      <c r="AF120" s="42">
        <v>30.09671715548</v>
      </c>
      <c r="AG120" s="42">
        <v>10.717046072955601</v>
      </c>
      <c r="AH120" s="42">
        <v>12.1624085465837</v>
      </c>
      <c r="AI120" s="42">
        <v>584.35467682699993</v>
      </c>
      <c r="AJ120" s="42">
        <v>8158.5942096019999</v>
      </c>
      <c r="AK120" s="42">
        <v>9087.2043515980004</v>
      </c>
      <c r="AL120" s="42">
        <v>1592.7935283270001</v>
      </c>
      <c r="AM120" s="42" t="s">
        <v>21</v>
      </c>
      <c r="AN120" s="42">
        <v>7524.1792888700002</v>
      </c>
      <c r="AO120" s="42">
        <v>2657.8274260930002</v>
      </c>
      <c r="AP120" s="72">
        <v>2833.8411913539999</v>
      </c>
      <c r="AQ120" s="42">
        <v>100.792196130787</v>
      </c>
      <c r="AR120" s="42">
        <v>265.39232451274597</v>
      </c>
      <c r="AS120" s="42">
        <v>731.97199999999998</v>
      </c>
      <c r="AT120" s="42">
        <v>1439.55</v>
      </c>
      <c r="AU120" s="42" t="s">
        <v>21</v>
      </c>
      <c r="AV120" s="42">
        <v>2160</v>
      </c>
      <c r="AW120" s="51">
        <v>2053.8738195607516</v>
      </c>
      <c r="AX120" s="51">
        <v>2640.3902054490809</v>
      </c>
      <c r="AY120" s="78"/>
    </row>
    <row r="121" spans="1:51" s="2" customFormat="1" ht="18" x14ac:dyDescent="0.35">
      <c r="A121" s="44" t="s">
        <v>460</v>
      </c>
      <c r="B121" s="45">
        <v>41928</v>
      </c>
      <c r="C121" s="43" t="s">
        <v>0</v>
      </c>
      <c r="D121" s="43" t="s">
        <v>22</v>
      </c>
      <c r="E121" s="43" t="s">
        <v>290</v>
      </c>
      <c r="F121" s="40">
        <v>50</v>
      </c>
      <c r="G121" s="40"/>
      <c r="H121" s="40"/>
      <c r="I121" s="40" t="s">
        <v>509</v>
      </c>
      <c r="J121" s="43"/>
      <c r="K121" s="43"/>
      <c r="L121" s="43" t="s">
        <v>484</v>
      </c>
      <c r="M121" s="43" t="s">
        <v>291</v>
      </c>
      <c r="N121" s="43" t="s">
        <v>292</v>
      </c>
      <c r="O121" s="47">
        <v>84.516999999999996</v>
      </c>
      <c r="P121" s="47" t="s">
        <v>21</v>
      </c>
      <c r="Q121" s="47" t="s">
        <v>21</v>
      </c>
      <c r="R121" s="47">
        <v>5.4406964091403704</v>
      </c>
      <c r="S121" s="42">
        <v>102</v>
      </c>
      <c r="T121" s="42">
        <v>148</v>
      </c>
      <c r="U121" s="42">
        <v>160</v>
      </c>
      <c r="V121" s="42">
        <v>216</v>
      </c>
      <c r="W121" s="42">
        <v>216</v>
      </c>
      <c r="X121" s="42">
        <v>216</v>
      </c>
      <c r="Y121" s="42">
        <v>412</v>
      </c>
      <c r="Z121" s="42">
        <v>446</v>
      </c>
      <c r="AA121" s="42">
        <v>80.531370834117652</v>
      </c>
      <c r="AB121" s="42">
        <v>33.926288715776892</v>
      </c>
      <c r="AC121" s="42">
        <v>20.928165047183594</v>
      </c>
      <c r="AD121" s="42">
        <v>10.803645690752987</v>
      </c>
      <c r="AE121" s="42">
        <v>59.498960565095999</v>
      </c>
      <c r="AF121" s="42">
        <v>173.87145325250401</v>
      </c>
      <c r="AG121" s="42">
        <v>118.513678404687</v>
      </c>
      <c r="AH121" s="42">
        <v>247.65831601914999</v>
      </c>
      <c r="AI121" s="42">
        <v>4107.0999125400003</v>
      </c>
      <c r="AJ121" s="42">
        <v>8515.4984676599997</v>
      </c>
      <c r="AK121" s="42">
        <v>5357.610252079</v>
      </c>
      <c r="AL121" s="42">
        <v>2711.7150683789996</v>
      </c>
      <c r="AM121" s="42">
        <v>14874.740141274</v>
      </c>
      <c r="AN121" s="42">
        <v>43467.863313125999</v>
      </c>
      <c r="AO121" s="42">
        <v>29865.446957981003</v>
      </c>
      <c r="AP121" s="72">
        <v>62657.553952845097</v>
      </c>
      <c r="AQ121" s="42">
        <v>29948.692778941298</v>
      </c>
      <c r="AR121" s="42">
        <v>42660.6145784275</v>
      </c>
      <c r="AS121" s="42" t="s">
        <v>21</v>
      </c>
      <c r="AT121" s="42">
        <v>49931.4</v>
      </c>
      <c r="AU121" s="42">
        <v>51010</v>
      </c>
      <c r="AV121" s="42">
        <v>98120</v>
      </c>
      <c r="AW121" s="51">
        <v>85417.73362386589</v>
      </c>
      <c r="AX121" s="51">
        <v>101473.81386411785</v>
      </c>
      <c r="AY121" s="78"/>
    </row>
    <row r="122" spans="1:51" s="2" customFormat="1" ht="18" x14ac:dyDescent="0.35">
      <c r="A122" s="44" t="s">
        <v>460</v>
      </c>
      <c r="B122" s="45">
        <v>41932</v>
      </c>
      <c r="C122" s="43" t="s">
        <v>0</v>
      </c>
      <c r="D122" s="43" t="s">
        <v>22</v>
      </c>
      <c r="E122" s="43" t="s">
        <v>293</v>
      </c>
      <c r="F122" s="40">
        <v>50</v>
      </c>
      <c r="G122" s="40"/>
      <c r="H122" s="40"/>
      <c r="I122" s="40" t="s">
        <v>509</v>
      </c>
      <c r="J122" s="43"/>
      <c r="K122" s="43"/>
      <c r="L122" s="43" t="s">
        <v>484</v>
      </c>
      <c r="M122" s="43" t="s">
        <v>294</v>
      </c>
      <c r="N122" s="43" t="s">
        <v>295</v>
      </c>
      <c r="O122" s="47">
        <v>19.45</v>
      </c>
      <c r="P122" s="47" t="s">
        <v>21</v>
      </c>
      <c r="Q122" s="47" t="s">
        <v>21</v>
      </c>
      <c r="R122" s="47">
        <v>4.5098039215686274</v>
      </c>
      <c r="S122" s="42">
        <v>127</v>
      </c>
      <c r="T122" s="42">
        <v>126</v>
      </c>
      <c r="U122" s="42">
        <v>129</v>
      </c>
      <c r="V122" s="42">
        <v>129</v>
      </c>
      <c r="W122" s="42">
        <v>129</v>
      </c>
      <c r="X122" s="42">
        <v>165</v>
      </c>
      <c r="Y122" s="42">
        <v>201</v>
      </c>
      <c r="Z122" s="42">
        <v>215</v>
      </c>
      <c r="AA122" s="42">
        <v>6.6153372683265301</v>
      </c>
      <c r="AB122" s="42">
        <v>11.67319267246215</v>
      </c>
      <c r="AC122" s="42">
        <v>36.450833265390628</v>
      </c>
      <c r="AD122" s="42">
        <v>46.560740133003982</v>
      </c>
      <c r="AE122" s="42">
        <v>71.515182407344</v>
      </c>
      <c r="AF122" s="42">
        <v>87.123714590040009</v>
      </c>
      <c r="AG122" s="42">
        <v>51.164586123075402</v>
      </c>
      <c r="AH122" s="42">
        <v>124.49907733368001</v>
      </c>
      <c r="AI122" s="42">
        <v>324.15152614799996</v>
      </c>
      <c r="AJ122" s="42">
        <v>2929.9713607879999</v>
      </c>
      <c r="AK122" s="42">
        <v>9331.4133159400008</v>
      </c>
      <c r="AL122" s="42">
        <v>11686.745773384</v>
      </c>
      <c r="AM122" s="42">
        <v>17878.795601835998</v>
      </c>
      <c r="AN122" s="42">
        <v>21780.928647510002</v>
      </c>
      <c r="AO122" s="42">
        <v>12893.475703014999</v>
      </c>
      <c r="AP122" s="72">
        <v>31498.266565421</v>
      </c>
      <c r="AQ122" s="42">
        <v>43269.530110983098</v>
      </c>
      <c r="AR122" s="42">
        <v>47622.369810909702</v>
      </c>
      <c r="AS122" s="42">
        <v>46849</v>
      </c>
      <c r="AT122" s="42">
        <v>45672.3</v>
      </c>
      <c r="AU122" s="42">
        <v>46660</v>
      </c>
      <c r="AV122" s="42">
        <v>66600</v>
      </c>
      <c r="AW122" s="51">
        <v>66282.410717711711</v>
      </c>
      <c r="AX122" s="51">
        <v>73233.384243976936</v>
      </c>
      <c r="AY122" s="78"/>
    </row>
    <row r="123" spans="1:51" s="2" customFormat="1" ht="18" x14ac:dyDescent="0.35">
      <c r="A123" s="44" t="s">
        <v>460</v>
      </c>
      <c r="B123" s="45">
        <v>41950</v>
      </c>
      <c r="C123" s="43" t="s">
        <v>0</v>
      </c>
      <c r="D123" s="43" t="s">
        <v>22</v>
      </c>
      <c r="E123" s="43" t="s">
        <v>545</v>
      </c>
      <c r="F123" s="43">
        <v>20</v>
      </c>
      <c r="G123" s="43"/>
      <c r="H123" s="43"/>
      <c r="I123" s="43" t="s">
        <v>515</v>
      </c>
      <c r="J123" s="43"/>
      <c r="K123" s="43"/>
      <c r="L123" s="43" t="s">
        <v>484</v>
      </c>
      <c r="M123" s="43" t="s">
        <v>296</v>
      </c>
      <c r="N123" s="43" t="s">
        <v>537</v>
      </c>
      <c r="O123" s="47">
        <v>11.372999999999999</v>
      </c>
      <c r="P123" s="47" t="s">
        <v>21</v>
      </c>
      <c r="Q123" s="47" t="s">
        <v>21</v>
      </c>
      <c r="R123" s="47">
        <v>2.4429967426710095</v>
      </c>
      <c r="S123" s="72">
        <v>17</v>
      </c>
      <c r="T123" s="72">
        <v>20</v>
      </c>
      <c r="U123" s="72">
        <v>24</v>
      </c>
      <c r="V123" s="72">
        <v>26</v>
      </c>
      <c r="W123" s="72">
        <v>27</v>
      </c>
      <c r="X123" s="72">
        <v>27</v>
      </c>
      <c r="Y123" s="72">
        <v>35</v>
      </c>
      <c r="Z123" s="72">
        <v>35</v>
      </c>
      <c r="AA123" s="72">
        <v>32.053650606799998</v>
      </c>
      <c r="AB123" s="72">
        <v>124.85167676038645</v>
      </c>
      <c r="AC123" s="72">
        <v>72.988194750644524</v>
      </c>
      <c r="AD123" s="72">
        <v>13.183424008219124</v>
      </c>
      <c r="AE123" s="72" t="s">
        <v>21</v>
      </c>
      <c r="AF123" s="72">
        <v>114.68010824876799</v>
      </c>
      <c r="AG123" s="72" t="s">
        <v>21</v>
      </c>
      <c r="AH123" s="42">
        <v>82.636106026940709</v>
      </c>
      <c r="AI123" s="72">
        <v>1121.8777712379999</v>
      </c>
      <c r="AJ123" s="72">
        <v>31337.770866857001</v>
      </c>
      <c r="AK123" s="72">
        <v>18684.977856164998</v>
      </c>
      <c r="AL123" s="72">
        <v>3309.0394260630001</v>
      </c>
      <c r="AM123" s="72" t="s">
        <v>21</v>
      </c>
      <c r="AN123" s="72">
        <v>28670.027062191999</v>
      </c>
      <c r="AO123" s="72" t="s">
        <v>21</v>
      </c>
      <c r="AP123" s="72">
        <v>20906.934824815999</v>
      </c>
      <c r="AQ123" s="72">
        <f>4614*0.10995</f>
        <v>507.30930000000001</v>
      </c>
      <c r="AR123" s="72">
        <f>13453*0.10693</f>
        <v>1438.5292899999999</v>
      </c>
      <c r="AS123" s="72">
        <f>35000*0.10566</f>
        <v>3698.1000000000004</v>
      </c>
      <c r="AT123" s="72">
        <f>24000*0.10381</f>
        <v>2491.44</v>
      </c>
      <c r="AU123" s="72">
        <f>17900*0.10067</f>
        <v>1801.9929999999999</v>
      </c>
      <c r="AV123" s="72">
        <v>3170</v>
      </c>
      <c r="AW123" s="51">
        <v>1689</v>
      </c>
      <c r="AX123" s="51">
        <v>3460.0187219786176</v>
      </c>
      <c r="AY123" s="78"/>
    </row>
    <row r="124" spans="1:51" s="2" customFormat="1" ht="18" x14ac:dyDescent="0.35">
      <c r="A124" s="44" t="s">
        <v>460</v>
      </c>
      <c r="B124" s="45">
        <v>41955</v>
      </c>
      <c r="C124" s="43" t="s">
        <v>0</v>
      </c>
      <c r="D124" s="43" t="s">
        <v>22</v>
      </c>
      <c r="E124" s="43" t="s">
        <v>544</v>
      </c>
      <c r="F124" s="43">
        <v>45</v>
      </c>
      <c r="G124" s="43"/>
      <c r="H124" s="43"/>
      <c r="I124" s="43" t="s">
        <v>526</v>
      </c>
      <c r="J124" s="43"/>
      <c r="K124" s="43"/>
      <c r="L124" s="43" t="s">
        <v>484</v>
      </c>
      <c r="M124" s="43" t="s">
        <v>538</v>
      </c>
      <c r="N124" s="43" t="s">
        <v>610</v>
      </c>
      <c r="O124" s="47">
        <v>4.3440000000000003</v>
      </c>
      <c r="P124" s="47" t="s">
        <v>21</v>
      </c>
      <c r="Q124" s="47" t="s">
        <v>21</v>
      </c>
      <c r="R124" s="47">
        <v>1.3882863340563991</v>
      </c>
      <c r="S124" s="72">
        <v>3</v>
      </c>
      <c r="T124" s="72">
        <v>6</v>
      </c>
      <c r="U124" s="72" t="s">
        <v>21</v>
      </c>
      <c r="V124" s="72">
        <v>8</v>
      </c>
      <c r="W124" s="72">
        <v>9</v>
      </c>
      <c r="X124" s="72" t="s">
        <v>21</v>
      </c>
      <c r="Y124" s="72" t="s">
        <v>21</v>
      </c>
      <c r="Z124" s="72">
        <v>654</v>
      </c>
      <c r="AA124" s="72">
        <v>20.112736006812501</v>
      </c>
      <c r="AB124" s="72">
        <v>3.9838203689442229</v>
      </c>
      <c r="AC124" s="72">
        <v>4.6865099242304691</v>
      </c>
      <c r="AD124" s="72">
        <v>10.687942645992031</v>
      </c>
      <c r="AE124" s="72">
        <v>26.972202179120004</v>
      </c>
      <c r="AF124" s="72">
        <v>357.80388892047199</v>
      </c>
      <c r="AG124" s="47" t="s">
        <v>21</v>
      </c>
      <c r="AH124" s="42">
        <v>2816.1525634301597</v>
      </c>
      <c r="AI124" s="72">
        <v>643.60755221800002</v>
      </c>
      <c r="AJ124" s="72">
        <v>999.93891260499993</v>
      </c>
      <c r="AK124" s="72">
        <v>1199.7465406030001</v>
      </c>
      <c r="AL124" s="72">
        <v>2682.6736041439999</v>
      </c>
      <c r="AM124" s="72">
        <v>6743.0505447800006</v>
      </c>
      <c r="AN124" s="72">
        <v>89450.972230118001</v>
      </c>
      <c r="AO124" s="47" t="s">
        <v>21</v>
      </c>
      <c r="AP124" s="72">
        <v>712486.59854783106</v>
      </c>
      <c r="AQ124" s="72">
        <v>79.701676399516003</v>
      </c>
      <c r="AR124" s="72">
        <v>145.02915627512101</v>
      </c>
      <c r="AS124" s="72" t="s">
        <v>21</v>
      </c>
      <c r="AT124" s="72">
        <v>229.07300000000001</v>
      </c>
      <c r="AU124" s="72">
        <v>234.04</v>
      </c>
      <c r="AV124" s="72">
        <v>563.28</v>
      </c>
      <c r="AW124" s="51">
        <v>3185</v>
      </c>
      <c r="AX124" s="51">
        <v>149578.75548110559</v>
      </c>
      <c r="AY124" s="78"/>
    </row>
    <row r="125" spans="1:51" s="2" customFormat="1" ht="18" x14ac:dyDescent="0.35">
      <c r="A125" s="44" t="s">
        <v>460</v>
      </c>
      <c r="B125" s="45">
        <v>41957</v>
      </c>
      <c r="C125" s="43" t="s">
        <v>0</v>
      </c>
      <c r="D125" s="43" t="s">
        <v>22</v>
      </c>
      <c r="E125" s="43" t="s">
        <v>297</v>
      </c>
      <c r="F125" s="43">
        <v>20</v>
      </c>
      <c r="G125" s="43"/>
      <c r="H125" s="43"/>
      <c r="I125" s="43" t="s">
        <v>515</v>
      </c>
      <c r="J125" s="43"/>
      <c r="K125" s="43"/>
      <c r="L125" s="43" t="s">
        <v>484</v>
      </c>
      <c r="M125" s="43" t="s">
        <v>298</v>
      </c>
      <c r="N125" s="43" t="s">
        <v>299</v>
      </c>
      <c r="O125" s="47">
        <v>10.532999999999999</v>
      </c>
      <c r="P125" s="47" t="s">
        <v>21</v>
      </c>
      <c r="Q125" s="47" t="s">
        <v>21</v>
      </c>
      <c r="R125" s="47">
        <v>1.5027027027027027</v>
      </c>
      <c r="S125" s="42">
        <v>55</v>
      </c>
      <c r="T125" s="42">
        <v>49</v>
      </c>
      <c r="U125" s="42">
        <v>46</v>
      </c>
      <c r="V125" s="42">
        <v>33</v>
      </c>
      <c r="W125" s="42" t="s">
        <v>21</v>
      </c>
      <c r="X125" s="42">
        <v>32</v>
      </c>
      <c r="Y125" s="42">
        <v>29</v>
      </c>
      <c r="Z125" s="42">
        <v>28</v>
      </c>
      <c r="AA125" s="42">
        <v>16.065913335499999</v>
      </c>
      <c r="AB125" s="42">
        <v>10.155497567609562</v>
      </c>
      <c r="AC125" s="42">
        <v>7.8276073412851561</v>
      </c>
      <c r="AD125" s="42">
        <v>10.218033953756972</v>
      </c>
      <c r="AE125" s="42">
        <v>19.692804903319999</v>
      </c>
      <c r="AF125" s="42">
        <v>34.783646649912001</v>
      </c>
      <c r="AG125" s="42">
        <v>23.779316642159401</v>
      </c>
      <c r="AH125" s="42">
        <v>22.010108351896001</v>
      </c>
      <c r="AI125" s="42">
        <v>481.97740006499998</v>
      </c>
      <c r="AJ125" s="42">
        <v>2549.0298894699999</v>
      </c>
      <c r="AK125" s="42">
        <v>2003.867479369</v>
      </c>
      <c r="AL125" s="42">
        <v>2564.7265223929999</v>
      </c>
      <c r="AM125" s="42">
        <v>4923.2012258300001</v>
      </c>
      <c r="AN125" s="42">
        <v>8695.9116624779999</v>
      </c>
      <c r="AO125" s="42">
        <v>5968.6084771819997</v>
      </c>
      <c r="AP125" s="72">
        <v>5502.5270879740001</v>
      </c>
      <c r="AQ125" s="42">
        <v>14336.6731844308</v>
      </c>
      <c r="AR125" s="42">
        <v>13177.161791201701</v>
      </c>
      <c r="AS125" s="42" t="s">
        <v>21</v>
      </c>
      <c r="AT125" s="42">
        <v>9330.31</v>
      </c>
      <c r="AU125" s="42">
        <v>9530</v>
      </c>
      <c r="AV125" s="42">
        <v>12630</v>
      </c>
      <c r="AW125" s="51">
        <v>11195.3810069804</v>
      </c>
      <c r="AX125" s="51">
        <v>11541.607134059221</v>
      </c>
      <c r="AY125" s="78"/>
    </row>
    <row r="126" spans="1:51" s="2" customFormat="1" ht="18" x14ac:dyDescent="0.35">
      <c r="A126" s="44" t="s">
        <v>460</v>
      </c>
      <c r="B126" s="45">
        <v>41957</v>
      </c>
      <c r="C126" s="43" t="s">
        <v>0</v>
      </c>
      <c r="D126" s="43" t="s">
        <v>22</v>
      </c>
      <c r="E126" s="38" t="s">
        <v>300</v>
      </c>
      <c r="F126" s="43">
        <v>20</v>
      </c>
      <c r="G126" s="43"/>
      <c r="H126" s="43"/>
      <c r="I126" s="43" t="s">
        <v>515</v>
      </c>
      <c r="J126" s="43"/>
      <c r="K126" s="43"/>
      <c r="L126" s="43" t="s">
        <v>484</v>
      </c>
      <c r="M126" s="43" t="s">
        <v>301</v>
      </c>
      <c r="N126" s="43" t="s">
        <v>539</v>
      </c>
      <c r="O126" s="47">
        <v>44.210999999999999</v>
      </c>
      <c r="P126" s="47" t="s">
        <v>21</v>
      </c>
      <c r="Q126" s="47" t="s">
        <v>21</v>
      </c>
      <c r="R126" s="47">
        <v>15.3</v>
      </c>
      <c r="S126" s="42">
        <v>31</v>
      </c>
      <c r="T126" s="42">
        <v>32</v>
      </c>
      <c r="U126" s="42">
        <v>29</v>
      </c>
      <c r="V126" s="42">
        <v>24</v>
      </c>
      <c r="W126" s="42">
        <v>24</v>
      </c>
      <c r="X126" s="42">
        <v>29</v>
      </c>
      <c r="Y126" s="42">
        <v>35</v>
      </c>
      <c r="Z126" s="42">
        <v>35</v>
      </c>
      <c r="AA126" s="42">
        <v>7.1894656666666661</v>
      </c>
      <c r="AB126" s="42">
        <v>6.895679521912351</v>
      </c>
      <c r="AC126" s="42">
        <v>25.192337113281251</v>
      </c>
      <c r="AD126" s="42">
        <v>41.793302752988055</v>
      </c>
      <c r="AE126" s="42">
        <v>162.965689389792</v>
      </c>
      <c r="AF126" s="42">
        <v>91.541693386912002</v>
      </c>
      <c r="AG126" s="47" t="s">
        <v>21</v>
      </c>
      <c r="AH126" s="42">
        <v>190.62328213869202</v>
      </c>
      <c r="AI126" s="42">
        <v>215.68396999999999</v>
      </c>
      <c r="AJ126" s="42">
        <v>1730.81556</v>
      </c>
      <c r="AK126" s="42">
        <v>6449.2383010000003</v>
      </c>
      <c r="AL126" s="42">
        <v>10490.118991000001</v>
      </c>
      <c r="AM126" s="42">
        <v>40741.422347448002</v>
      </c>
      <c r="AN126" s="42">
        <v>22885.423346727999</v>
      </c>
      <c r="AO126" s="47" t="s">
        <v>21</v>
      </c>
      <c r="AP126" s="72">
        <v>48227.690381089</v>
      </c>
      <c r="AQ126" s="42">
        <v>2210.4375</v>
      </c>
      <c r="AR126" s="42">
        <v>2527.8702499999999</v>
      </c>
      <c r="AS126" s="42">
        <v>2482.6000800000002</v>
      </c>
      <c r="AT126" s="42">
        <v>2645.3</v>
      </c>
      <c r="AU126" s="42">
        <v>2650</v>
      </c>
      <c r="AV126" s="42">
        <v>3390</v>
      </c>
      <c r="AW126" s="51">
        <v>4110</v>
      </c>
      <c r="AX126" s="51">
        <v>6397.5160000000005</v>
      </c>
      <c r="AY126" s="78"/>
    </row>
    <row r="127" spans="1:51" s="2" customFormat="1" ht="18" x14ac:dyDescent="0.35">
      <c r="A127" s="44" t="s">
        <v>460</v>
      </c>
      <c r="B127" s="45">
        <v>41964</v>
      </c>
      <c r="C127" s="43" t="s">
        <v>0</v>
      </c>
      <c r="D127" s="43" t="s">
        <v>8</v>
      </c>
      <c r="E127" s="43" t="s">
        <v>302</v>
      </c>
      <c r="F127" s="40">
        <v>50</v>
      </c>
      <c r="G127" s="40"/>
      <c r="H127" s="40"/>
      <c r="I127" s="40" t="s">
        <v>509</v>
      </c>
      <c r="J127" s="43"/>
      <c r="K127" s="43"/>
      <c r="L127" s="43" t="s">
        <v>484</v>
      </c>
      <c r="M127" s="43" t="s">
        <v>303</v>
      </c>
      <c r="N127" s="43" t="s">
        <v>540</v>
      </c>
      <c r="O127" s="47">
        <v>1124.0889999999999</v>
      </c>
      <c r="P127" s="47" t="s">
        <v>21</v>
      </c>
      <c r="Q127" s="47" t="s">
        <v>21</v>
      </c>
      <c r="R127" s="47">
        <v>412.93103448275866</v>
      </c>
      <c r="S127" s="42">
        <v>3013</v>
      </c>
      <c r="T127" s="42">
        <v>3369</v>
      </c>
      <c r="U127" s="42">
        <v>3524</v>
      </c>
      <c r="V127" s="42">
        <v>4758</v>
      </c>
      <c r="W127" s="42">
        <v>4758</v>
      </c>
      <c r="X127" s="42">
        <v>4926</v>
      </c>
      <c r="Y127" s="42">
        <v>6014</v>
      </c>
      <c r="Z127" s="42">
        <v>6311</v>
      </c>
      <c r="AA127" s="42">
        <v>3769.7920564185333</v>
      </c>
      <c r="AB127" s="42">
        <v>1287.9876956094222</v>
      </c>
      <c r="AC127" s="42">
        <v>727.98569447867965</v>
      </c>
      <c r="AD127" s="42">
        <v>1209.5738147257332</v>
      </c>
      <c r="AE127" s="42">
        <v>4228.7529691565996</v>
      </c>
      <c r="AF127" s="42">
        <v>9160.7085262042801</v>
      </c>
      <c r="AG127" s="47" t="s">
        <v>21</v>
      </c>
      <c r="AH127" s="42">
        <v>11823.957019749001</v>
      </c>
      <c r="AI127" s="42">
        <v>113093.761692556</v>
      </c>
      <c r="AJ127" s="42">
        <v>323284.91159796499</v>
      </c>
      <c r="AK127" s="42">
        <v>186364.33778654199</v>
      </c>
      <c r="AL127" s="42">
        <v>303603.02749615902</v>
      </c>
      <c r="AM127" s="42">
        <v>1057188.2422891499</v>
      </c>
      <c r="AN127" s="42">
        <v>2290177.1315510701</v>
      </c>
      <c r="AO127" s="47" t="s">
        <v>21</v>
      </c>
      <c r="AP127" s="72">
        <v>2991461.12599649</v>
      </c>
      <c r="AQ127" s="42">
        <v>747642.86279194197</v>
      </c>
      <c r="AR127" s="42">
        <v>844488.44419272302</v>
      </c>
      <c r="AS127" s="42">
        <v>938212</v>
      </c>
      <c r="AT127" s="42">
        <v>1018890</v>
      </c>
      <c r="AU127" s="42">
        <v>1040000</v>
      </c>
      <c r="AV127" s="42">
        <v>1310000</v>
      </c>
      <c r="AW127" s="51">
        <v>1378200</v>
      </c>
      <c r="AX127" s="51">
        <v>1722422.0328127309</v>
      </c>
      <c r="AY127" s="78"/>
    </row>
    <row r="128" spans="1:51" s="2" customFormat="1" ht="18" x14ac:dyDescent="0.35">
      <c r="A128" s="44" t="s">
        <v>460</v>
      </c>
      <c r="B128" s="45">
        <v>41967</v>
      </c>
      <c r="C128" s="43" t="s">
        <v>0</v>
      </c>
      <c r="D128" s="43" t="s">
        <v>22</v>
      </c>
      <c r="E128" s="43" t="s">
        <v>304</v>
      </c>
      <c r="F128" s="43">
        <v>30</v>
      </c>
      <c r="G128" s="43"/>
      <c r="H128" s="43"/>
      <c r="I128" s="43" t="s">
        <v>513</v>
      </c>
      <c r="J128" s="43"/>
      <c r="K128" s="43"/>
      <c r="L128" s="43" t="s">
        <v>484</v>
      </c>
      <c r="M128" s="43" t="s">
        <v>305</v>
      </c>
      <c r="N128" s="43" t="s">
        <v>306</v>
      </c>
      <c r="O128" s="47">
        <v>52.404763000000003</v>
      </c>
      <c r="P128" s="47" t="s">
        <v>21</v>
      </c>
      <c r="Q128" s="47" t="s">
        <v>21</v>
      </c>
      <c r="R128" s="47">
        <v>9.9</v>
      </c>
      <c r="S128" s="72">
        <v>85</v>
      </c>
      <c r="T128" s="72">
        <v>99</v>
      </c>
      <c r="U128" s="72">
        <v>102</v>
      </c>
      <c r="V128" s="72">
        <v>107</v>
      </c>
      <c r="W128" s="72">
        <v>107</v>
      </c>
      <c r="X128" s="72">
        <v>139</v>
      </c>
      <c r="Y128" s="72">
        <v>129</v>
      </c>
      <c r="Z128" s="72">
        <v>137</v>
      </c>
      <c r="AA128" s="72">
        <v>48.49185958333333</v>
      </c>
      <c r="AB128" s="72">
        <v>13.128812231075697</v>
      </c>
      <c r="AC128" s="72">
        <v>22.562132734375002</v>
      </c>
      <c r="AD128" s="72">
        <v>17.581071513944224</v>
      </c>
      <c r="AE128" s="72">
        <v>25.472822800000003</v>
      </c>
      <c r="AF128" s="72">
        <v>63.7564688</v>
      </c>
      <c r="AG128" s="72">
        <v>27.671775732217601</v>
      </c>
      <c r="AH128" s="42">
        <v>29.366374691358001</v>
      </c>
      <c r="AI128" s="72">
        <v>1163.8046299999999</v>
      </c>
      <c r="AJ128" s="72">
        <v>3295.33187</v>
      </c>
      <c r="AK128" s="72">
        <v>5775.9059800000005</v>
      </c>
      <c r="AL128" s="72">
        <v>4412.8489500000005</v>
      </c>
      <c r="AM128" s="72">
        <v>6368.2057000000004</v>
      </c>
      <c r="AN128" s="72">
        <v>15939.117200000001</v>
      </c>
      <c r="AO128" s="72">
        <v>6613.5544</v>
      </c>
      <c r="AP128" s="72">
        <v>7136.0290500000001</v>
      </c>
      <c r="AQ128" s="72">
        <v>20426.738000000001</v>
      </c>
      <c r="AR128" s="72">
        <v>27441.682000000001</v>
      </c>
      <c r="AS128" s="72">
        <v>20100</v>
      </c>
      <c r="AT128" s="72">
        <v>25000</v>
      </c>
      <c r="AU128" s="72">
        <v>25040</v>
      </c>
      <c r="AV128" s="72">
        <v>32480</v>
      </c>
      <c r="AW128" s="51">
        <v>29607</v>
      </c>
      <c r="AX128" s="51">
        <v>38404</v>
      </c>
      <c r="AY128" s="78"/>
    </row>
    <row r="129" spans="1:51" s="2" customFormat="1" ht="18" x14ac:dyDescent="0.35">
      <c r="A129" s="44" t="s">
        <v>460</v>
      </c>
      <c r="B129" s="45">
        <v>41969</v>
      </c>
      <c r="C129" s="43" t="s">
        <v>0</v>
      </c>
      <c r="D129" s="43" t="s">
        <v>8</v>
      </c>
      <c r="E129" s="43" t="s">
        <v>307</v>
      </c>
      <c r="F129" s="43">
        <v>40</v>
      </c>
      <c r="G129" s="43"/>
      <c r="H129" s="43"/>
      <c r="I129" s="43" t="s">
        <v>506</v>
      </c>
      <c r="J129" s="43"/>
      <c r="K129" s="43"/>
      <c r="L129" s="43" t="s">
        <v>484</v>
      </c>
      <c r="M129" s="43" t="s">
        <v>308</v>
      </c>
      <c r="N129" s="43" t="s">
        <v>309</v>
      </c>
      <c r="O129" s="47">
        <v>841.45100000000002</v>
      </c>
      <c r="P129" s="47" t="s">
        <v>21</v>
      </c>
      <c r="Q129" s="47" t="s">
        <v>21</v>
      </c>
      <c r="R129" s="47">
        <v>226.53721682847896</v>
      </c>
      <c r="S129" s="42">
        <v>2014</v>
      </c>
      <c r="T129" s="42">
        <v>2003</v>
      </c>
      <c r="U129" s="42">
        <v>2180</v>
      </c>
      <c r="V129" s="42">
        <v>2200</v>
      </c>
      <c r="W129" s="42">
        <v>2119</v>
      </c>
      <c r="X129" s="42">
        <v>2356</v>
      </c>
      <c r="Y129" s="42">
        <v>3240</v>
      </c>
      <c r="Z129" s="42">
        <v>3670</v>
      </c>
      <c r="AA129" s="42">
        <v>4211.4851495131361</v>
      </c>
      <c r="AB129" s="42">
        <v>2780.8150367597768</v>
      </c>
      <c r="AC129" s="42">
        <v>3653.4537395056054</v>
      </c>
      <c r="AD129" s="42">
        <v>2959.6962360865773</v>
      </c>
      <c r="AE129" s="42">
        <v>8537.1579377263206</v>
      </c>
      <c r="AF129" s="42">
        <v>9157.8084270786785</v>
      </c>
      <c r="AG129" s="42">
        <v>6388.8664694927802</v>
      </c>
      <c r="AH129" s="42">
        <v>8464.5028991050913</v>
      </c>
      <c r="AI129" s="42">
        <v>92652.673289289</v>
      </c>
      <c r="AJ129" s="42">
        <v>697984.57422670396</v>
      </c>
      <c r="AK129" s="42">
        <v>935284.15731343499</v>
      </c>
      <c r="AL129" s="42">
        <v>742883.75525773095</v>
      </c>
      <c r="AM129" s="42">
        <v>2134289.4844315802</v>
      </c>
      <c r="AN129" s="42">
        <v>2289452.1067696698</v>
      </c>
      <c r="AO129" s="42">
        <v>1609994.3503121801</v>
      </c>
      <c r="AP129" s="72">
        <v>2141519.2334735901</v>
      </c>
      <c r="AQ129" s="42">
        <v>500773.46932897199</v>
      </c>
      <c r="AR129" s="42">
        <v>568621.49271357595</v>
      </c>
      <c r="AS129" s="42">
        <v>585769</v>
      </c>
      <c r="AT129" s="42">
        <v>596503</v>
      </c>
      <c r="AU129" s="42">
        <v>609390</v>
      </c>
      <c r="AV129" s="42">
        <v>665060</v>
      </c>
      <c r="AW129" s="51">
        <v>746377.80323669105</v>
      </c>
      <c r="AX129" s="51">
        <v>1023402.4732719121</v>
      </c>
      <c r="AY129" s="78"/>
    </row>
    <row r="130" spans="1:51" s="2" customFormat="1" ht="18" x14ac:dyDescent="0.35">
      <c r="A130" s="61" t="s">
        <v>460</v>
      </c>
      <c r="B130" s="62">
        <v>41974</v>
      </c>
      <c r="C130" s="63" t="s">
        <v>0</v>
      </c>
      <c r="D130" s="63" t="s">
        <v>22</v>
      </c>
      <c r="E130" s="63" t="s">
        <v>541</v>
      </c>
      <c r="F130" s="63">
        <v>40</v>
      </c>
      <c r="G130" s="63"/>
      <c r="H130" s="63"/>
      <c r="I130" s="63" t="s">
        <v>506</v>
      </c>
      <c r="J130" s="63"/>
      <c r="K130" s="63"/>
      <c r="L130" s="63" t="s">
        <v>484</v>
      </c>
      <c r="M130" s="63" t="s">
        <v>310</v>
      </c>
      <c r="N130" s="63" t="s">
        <v>311</v>
      </c>
      <c r="O130" s="69">
        <v>6.4340000000000002</v>
      </c>
      <c r="P130" s="69" t="s">
        <v>21</v>
      </c>
      <c r="Q130" s="69" t="s">
        <v>21</v>
      </c>
      <c r="R130" s="69">
        <v>2.0711974110032361</v>
      </c>
      <c r="S130" s="56">
        <v>238</v>
      </c>
      <c r="T130" s="56">
        <v>238</v>
      </c>
      <c r="U130" s="56" t="s">
        <v>21</v>
      </c>
      <c r="V130" s="56">
        <v>89</v>
      </c>
      <c r="W130" s="56" t="s">
        <v>21</v>
      </c>
      <c r="X130" s="56" t="s">
        <v>21</v>
      </c>
      <c r="Y130" s="56" t="s">
        <v>21</v>
      </c>
      <c r="Z130" s="56" t="s">
        <v>21</v>
      </c>
      <c r="AA130" s="56">
        <v>22.168834011368418</v>
      </c>
      <c r="AB130" s="56">
        <v>4.728322955701195</v>
      </c>
      <c r="AC130" s="56">
        <v>38.469376828011725</v>
      </c>
      <c r="AD130" s="56">
        <v>62.483977212071721</v>
      </c>
      <c r="AE130" s="56">
        <v>501.39671303477598</v>
      </c>
      <c r="AF130" s="56" t="s">
        <v>21</v>
      </c>
      <c r="AG130" s="69" t="s">
        <v>21</v>
      </c>
      <c r="AH130" s="69" t="s">
        <v>21</v>
      </c>
      <c r="AI130" s="56">
        <v>421.20784621599995</v>
      </c>
      <c r="AJ130" s="56">
        <v>1186.8090618809999</v>
      </c>
      <c r="AK130" s="56">
        <v>9848.1604679710017</v>
      </c>
      <c r="AL130" s="56">
        <v>15683.478280230001</v>
      </c>
      <c r="AM130" s="56">
        <v>125349.178258694</v>
      </c>
      <c r="AN130" s="56" t="s">
        <v>21</v>
      </c>
      <c r="AO130" s="69" t="s">
        <v>21</v>
      </c>
      <c r="AP130" s="69" t="s">
        <v>21</v>
      </c>
      <c r="AQ130" s="56">
        <v>36181.648773462402</v>
      </c>
      <c r="AR130" s="56">
        <v>34680.247072418701</v>
      </c>
      <c r="AS130" s="56" t="s">
        <v>21</v>
      </c>
      <c r="AT130" s="56">
        <v>41594.9</v>
      </c>
      <c r="AU130" s="56" t="s">
        <v>21</v>
      </c>
      <c r="AV130" s="56" t="s">
        <v>21</v>
      </c>
      <c r="AW130" s="70" t="s">
        <v>21</v>
      </c>
      <c r="AX130" s="70" t="s">
        <v>21</v>
      </c>
      <c r="AY130" s="78">
        <f>VLOOKUP(N130,[1]Sheet1!$A$2:$B$2257,2,)</f>
        <v>43235</v>
      </c>
    </row>
    <row r="131" spans="1:51" s="2" customFormat="1" ht="18" x14ac:dyDescent="0.35">
      <c r="A131" s="44" t="s">
        <v>460</v>
      </c>
      <c r="B131" s="45">
        <v>41977</v>
      </c>
      <c r="C131" s="43" t="s">
        <v>0</v>
      </c>
      <c r="D131" s="43" t="s">
        <v>8</v>
      </c>
      <c r="E131" s="43" t="s">
        <v>312</v>
      </c>
      <c r="F131" s="43">
        <v>30</v>
      </c>
      <c r="G131" s="43"/>
      <c r="H131" s="43"/>
      <c r="I131" s="43" t="s">
        <v>513</v>
      </c>
      <c r="J131" s="43"/>
      <c r="K131" s="43"/>
      <c r="L131" s="43" t="s">
        <v>484</v>
      </c>
      <c r="M131" s="43" t="s">
        <v>313</v>
      </c>
      <c r="N131" s="43" t="s">
        <v>314</v>
      </c>
      <c r="O131" s="47">
        <v>148.73599999999999</v>
      </c>
      <c r="P131" s="47" t="s">
        <v>21</v>
      </c>
      <c r="Q131" s="47" t="s">
        <v>21</v>
      </c>
      <c r="R131" s="47">
        <v>24.838012958963283</v>
      </c>
      <c r="S131" s="42">
        <v>12</v>
      </c>
      <c r="T131" s="42">
        <v>20</v>
      </c>
      <c r="U131" s="42">
        <v>25</v>
      </c>
      <c r="V131" s="42">
        <v>36</v>
      </c>
      <c r="W131" s="42">
        <v>37</v>
      </c>
      <c r="X131" s="42">
        <v>40</v>
      </c>
      <c r="Y131" s="42">
        <v>48</v>
      </c>
      <c r="Z131" s="42">
        <v>56</v>
      </c>
      <c r="AA131" s="42">
        <v>1154.79214045925</v>
      </c>
      <c r="AB131" s="42">
        <v>298.35982199398012</v>
      </c>
      <c r="AC131" s="42">
        <v>275.072587220125</v>
      </c>
      <c r="AD131" s="42">
        <v>293.75667321789638</v>
      </c>
      <c r="AE131" s="42">
        <v>501.39671303477598</v>
      </c>
      <c r="AF131" s="42">
        <v>575.48083415555197</v>
      </c>
      <c r="AG131" s="42">
        <v>428.85994834181002</v>
      </c>
      <c r="AH131" s="42">
        <v>895.936106180759</v>
      </c>
      <c r="AI131" s="42">
        <v>18476.674247348001</v>
      </c>
      <c r="AJ131" s="42">
        <v>74888.315320489011</v>
      </c>
      <c r="AK131" s="42">
        <v>70418.582328352</v>
      </c>
      <c r="AL131" s="42">
        <v>73732.92497769199</v>
      </c>
      <c r="AM131" s="42">
        <v>125349.178258694</v>
      </c>
      <c r="AN131" s="42">
        <v>143870.20853888799</v>
      </c>
      <c r="AO131" s="42">
        <v>108072.70698213599</v>
      </c>
      <c r="AP131" s="72">
        <v>226671.83486373202</v>
      </c>
      <c r="AQ131" s="42">
        <v>27512.751379458601</v>
      </c>
      <c r="AR131" s="42">
        <v>43608.565606605101</v>
      </c>
      <c r="AS131" s="42" t="s">
        <v>21</v>
      </c>
      <c r="AT131" s="42">
        <v>3352.28</v>
      </c>
      <c r="AU131" s="42">
        <v>70260</v>
      </c>
      <c r="AV131" s="42">
        <v>95060</v>
      </c>
      <c r="AW131" s="51">
        <v>104023.78427838911</v>
      </c>
      <c r="AX131" s="51">
        <v>121988.47120264078</v>
      </c>
      <c r="AY131" s="78"/>
    </row>
    <row r="132" spans="1:51" s="2" customFormat="1" ht="18" x14ac:dyDescent="0.35">
      <c r="A132" s="44" t="s">
        <v>460</v>
      </c>
      <c r="B132" s="45">
        <v>41978</v>
      </c>
      <c r="C132" s="43" t="s">
        <v>0</v>
      </c>
      <c r="D132" s="43" t="s">
        <v>22</v>
      </c>
      <c r="E132" s="43" t="s">
        <v>315</v>
      </c>
      <c r="F132" s="40">
        <v>10</v>
      </c>
      <c r="G132" s="40"/>
      <c r="H132" s="40"/>
      <c r="I132" s="40" t="s">
        <v>503</v>
      </c>
      <c r="J132" s="43"/>
      <c r="K132" s="43"/>
      <c r="L132" s="43" t="s">
        <v>484</v>
      </c>
      <c r="M132" s="43" t="s">
        <v>316</v>
      </c>
      <c r="N132" s="43" t="s">
        <v>317</v>
      </c>
      <c r="O132" s="47">
        <v>25.486999999999998</v>
      </c>
      <c r="P132" s="47" t="s">
        <v>21</v>
      </c>
      <c r="Q132" s="47" t="s">
        <v>21</v>
      </c>
      <c r="R132" s="47">
        <v>4.99</v>
      </c>
      <c r="S132" s="42">
        <v>146</v>
      </c>
      <c r="T132" s="42">
        <v>159</v>
      </c>
      <c r="U132" s="42">
        <v>222</v>
      </c>
      <c r="V132" s="42">
        <v>282</v>
      </c>
      <c r="W132" s="42">
        <v>323</v>
      </c>
      <c r="X132" s="42">
        <v>355</v>
      </c>
      <c r="Y132" s="42">
        <v>373</v>
      </c>
      <c r="Z132" s="42">
        <v>389</v>
      </c>
      <c r="AA132" s="42">
        <v>64.965002666666663</v>
      </c>
      <c r="AB132" s="42">
        <v>54.336556533864538</v>
      </c>
      <c r="AC132" s="42">
        <v>26.382092734375</v>
      </c>
      <c r="AD132" s="42">
        <v>68.600852231075706</v>
      </c>
      <c r="AE132" s="42">
        <v>109.07843504000002</v>
      </c>
      <c r="AF132" s="42">
        <v>105.01654624</v>
      </c>
      <c r="AG132" s="42">
        <v>60.702737837301605</v>
      </c>
      <c r="AH132" s="42">
        <v>111.70447464285701</v>
      </c>
      <c r="AI132" s="42">
        <v>974.47504000000004</v>
      </c>
      <c r="AJ132" s="42">
        <v>13638.475689999999</v>
      </c>
      <c r="AK132" s="42">
        <v>6753.81574</v>
      </c>
      <c r="AL132" s="42">
        <v>17218.813910000001</v>
      </c>
      <c r="AM132" s="42">
        <v>27269.608760000003</v>
      </c>
      <c r="AN132" s="42">
        <v>26254.136559999999</v>
      </c>
      <c r="AO132" s="42">
        <v>15297.089935</v>
      </c>
      <c r="AP132" s="72">
        <v>28149.527610000001</v>
      </c>
      <c r="AQ132" s="42">
        <v>14522.26</v>
      </c>
      <c r="AR132" s="42">
        <v>18012.7</v>
      </c>
      <c r="AS132" s="42">
        <v>21578</v>
      </c>
      <c r="AT132" s="42">
        <v>32279</v>
      </c>
      <c r="AU132" s="42">
        <v>32280</v>
      </c>
      <c r="AV132" s="42">
        <v>51170</v>
      </c>
      <c r="AW132" s="51">
        <v>53273</v>
      </c>
      <c r="AX132" s="51">
        <v>51809</v>
      </c>
      <c r="AY132" s="78"/>
    </row>
    <row r="133" spans="1:51" s="2" customFormat="1" ht="18" x14ac:dyDescent="0.35">
      <c r="A133" s="61" t="s">
        <v>460</v>
      </c>
      <c r="B133" s="62">
        <v>41985</v>
      </c>
      <c r="C133" s="63" t="s">
        <v>0</v>
      </c>
      <c r="D133" s="63" t="s">
        <v>22</v>
      </c>
      <c r="E133" s="63" t="s">
        <v>542</v>
      </c>
      <c r="F133" s="63">
        <v>35</v>
      </c>
      <c r="G133" s="63"/>
      <c r="H133" s="63"/>
      <c r="I133" s="63" t="s">
        <v>508</v>
      </c>
      <c r="J133" s="63"/>
      <c r="K133" s="63"/>
      <c r="L133" s="63" t="s">
        <v>484</v>
      </c>
      <c r="M133" s="63" t="s">
        <v>318</v>
      </c>
      <c r="N133" s="63" t="s">
        <v>319</v>
      </c>
      <c r="O133" s="69">
        <v>13.587999999999999</v>
      </c>
      <c r="P133" s="69" t="s">
        <v>21</v>
      </c>
      <c r="Q133" s="69" t="s">
        <v>21</v>
      </c>
      <c r="R133" s="69">
        <v>12.273212379935966</v>
      </c>
      <c r="S133" s="56">
        <v>3</v>
      </c>
      <c r="T133" s="56">
        <v>13</v>
      </c>
      <c r="U133" s="56" t="s">
        <v>21</v>
      </c>
      <c r="V133" s="56">
        <v>36</v>
      </c>
      <c r="W133" s="56">
        <v>36</v>
      </c>
      <c r="X133" s="56" t="s">
        <v>21</v>
      </c>
      <c r="Y133" s="56" t="s">
        <v>21</v>
      </c>
      <c r="Z133" s="56" t="s">
        <v>21</v>
      </c>
      <c r="AA133" s="56">
        <v>100.33616962950001</v>
      </c>
      <c r="AB133" s="56">
        <v>37.969122053745018</v>
      </c>
      <c r="AC133" s="56">
        <v>38.377547620285156</v>
      </c>
      <c r="AD133" s="56">
        <v>42.591497893422307</v>
      </c>
      <c r="AE133" s="56">
        <v>112.91164432782399</v>
      </c>
      <c r="AF133" s="56" t="s">
        <v>21</v>
      </c>
      <c r="AG133" s="56" t="s">
        <v>21</v>
      </c>
      <c r="AH133" s="69" t="s">
        <v>21</v>
      </c>
      <c r="AI133" s="56">
        <v>1003.361696295</v>
      </c>
      <c r="AJ133" s="56">
        <v>9530.2496354899995</v>
      </c>
      <c r="AK133" s="56">
        <v>9824.652190793</v>
      </c>
      <c r="AL133" s="56">
        <v>10690.465971248999</v>
      </c>
      <c r="AM133" s="56">
        <v>28227.911081955997</v>
      </c>
      <c r="AN133" s="56" t="s">
        <v>21</v>
      </c>
      <c r="AO133" s="56" t="s">
        <v>21</v>
      </c>
      <c r="AP133" s="56" t="s">
        <v>21</v>
      </c>
      <c r="AQ133" s="56" t="s">
        <v>21</v>
      </c>
      <c r="AR133" s="56" t="s">
        <v>21</v>
      </c>
      <c r="AS133" s="56">
        <v>9014.7900000000009</v>
      </c>
      <c r="AT133" s="56">
        <v>8287.75</v>
      </c>
      <c r="AU133" s="56">
        <v>8420</v>
      </c>
      <c r="AV133" s="56" t="s">
        <v>21</v>
      </c>
      <c r="AW133" s="70" t="s">
        <v>21</v>
      </c>
      <c r="AX133" s="70" t="s">
        <v>21</v>
      </c>
      <c r="AY133" s="78" t="s">
        <v>571</v>
      </c>
    </row>
    <row r="134" spans="1:51" s="2" customFormat="1" ht="18" x14ac:dyDescent="0.35">
      <c r="A134" s="44" t="s">
        <v>460</v>
      </c>
      <c r="B134" s="45">
        <v>41991</v>
      </c>
      <c r="C134" s="43" t="s">
        <v>0</v>
      </c>
      <c r="D134" s="43" t="s">
        <v>22</v>
      </c>
      <c r="E134" s="43" t="s">
        <v>628</v>
      </c>
      <c r="F134" s="40">
        <v>10</v>
      </c>
      <c r="G134" s="40"/>
      <c r="H134" s="40"/>
      <c r="I134" s="40" t="s">
        <v>503</v>
      </c>
      <c r="J134" s="43"/>
      <c r="K134" s="43"/>
      <c r="L134" s="43" t="s">
        <v>484</v>
      </c>
      <c r="M134" s="43" t="s">
        <v>629</v>
      </c>
      <c r="N134" s="43" t="s">
        <v>627</v>
      </c>
      <c r="O134" s="47">
        <v>19.004000000000001</v>
      </c>
      <c r="P134" s="47" t="s">
        <v>21</v>
      </c>
      <c r="Q134" s="47" t="s">
        <v>21</v>
      </c>
      <c r="R134" s="47">
        <v>3.7076271186440679</v>
      </c>
      <c r="S134" s="42">
        <v>37</v>
      </c>
      <c r="T134" s="42">
        <v>55</v>
      </c>
      <c r="U134" s="42">
        <v>65</v>
      </c>
      <c r="V134" s="42">
        <v>71</v>
      </c>
      <c r="W134" s="42">
        <v>71</v>
      </c>
      <c r="X134" s="42">
        <v>80</v>
      </c>
      <c r="Y134" s="42">
        <v>46</v>
      </c>
      <c r="Z134" s="42">
        <v>56</v>
      </c>
      <c r="AA134" s="42">
        <v>86.911038641666664</v>
      </c>
      <c r="AB134" s="42">
        <v>24.890777836721117</v>
      </c>
      <c r="AC134" s="42">
        <v>7.330594538257813</v>
      </c>
      <c r="AD134" s="42">
        <v>14.818931517051793</v>
      </c>
      <c r="AE134" s="42">
        <v>27.588473112696001</v>
      </c>
      <c r="AF134" s="42">
        <v>46.617591687535999</v>
      </c>
      <c r="AG134" s="42" t="s">
        <v>21</v>
      </c>
      <c r="AH134" s="42">
        <v>182.13244445941501</v>
      </c>
      <c r="AI134" s="42">
        <v>521.46623184999999</v>
      </c>
      <c r="AJ134" s="42">
        <v>6247.5852370170005</v>
      </c>
      <c r="AK134" s="42">
        <v>1876.6322017940001</v>
      </c>
      <c r="AL134" s="42">
        <v>3719.5518107799999</v>
      </c>
      <c r="AM134" s="42">
        <v>6897.1182781739999</v>
      </c>
      <c r="AN134" s="42">
        <v>11654.397921884</v>
      </c>
      <c r="AO134" s="42" t="s">
        <v>21</v>
      </c>
      <c r="AP134" s="72">
        <v>46079.508448232002</v>
      </c>
      <c r="AQ134" s="42">
        <v>5630.1100654869097</v>
      </c>
      <c r="AR134" s="42">
        <v>6670.3495213229899</v>
      </c>
      <c r="AS134" s="42">
        <v>6273.95</v>
      </c>
      <c r="AT134" s="42">
        <v>6197.25</v>
      </c>
      <c r="AU134" s="42">
        <v>6330</v>
      </c>
      <c r="AV134" s="42">
        <v>9420</v>
      </c>
      <c r="AW134" s="51">
        <v>2190</v>
      </c>
      <c r="AX134" s="51">
        <v>2033.4039513228556</v>
      </c>
      <c r="AY134" s="78"/>
    </row>
    <row r="135" spans="1:51" s="2" customFormat="1" ht="18" x14ac:dyDescent="0.35">
      <c r="A135" s="44" t="s">
        <v>460</v>
      </c>
      <c r="B135" s="45">
        <v>41991</v>
      </c>
      <c r="C135" s="43" t="s">
        <v>0</v>
      </c>
      <c r="D135" s="43" t="s">
        <v>22</v>
      </c>
      <c r="E135" s="43" t="s">
        <v>625</v>
      </c>
      <c r="F135" s="43">
        <v>35</v>
      </c>
      <c r="G135" s="43"/>
      <c r="H135" s="43"/>
      <c r="I135" s="43" t="s">
        <v>508</v>
      </c>
      <c r="J135" s="43"/>
      <c r="K135" s="43"/>
      <c r="L135" s="43" t="s">
        <v>484</v>
      </c>
      <c r="M135" s="43" t="s">
        <v>614</v>
      </c>
      <c r="N135" s="43" t="s">
        <v>613</v>
      </c>
      <c r="O135" s="47">
        <v>13.627000000000001</v>
      </c>
      <c r="P135" s="47" t="s">
        <v>21</v>
      </c>
      <c r="Q135" s="47" t="s">
        <v>21</v>
      </c>
      <c r="R135" s="47">
        <v>13.771186440677967</v>
      </c>
      <c r="S135" s="72">
        <v>3</v>
      </c>
      <c r="T135" s="72">
        <v>7</v>
      </c>
      <c r="U135" s="72">
        <v>12</v>
      </c>
      <c r="V135" s="72">
        <v>19</v>
      </c>
      <c r="W135" s="72">
        <v>14</v>
      </c>
      <c r="X135" s="72">
        <v>15</v>
      </c>
      <c r="Y135" s="72">
        <v>25</v>
      </c>
      <c r="Z135" s="72">
        <v>28</v>
      </c>
      <c r="AA135" s="72">
        <v>23.040466250666665</v>
      </c>
      <c r="AB135" s="72">
        <v>22.916398559545815</v>
      </c>
      <c r="AC135" s="72">
        <v>13.867320171230469</v>
      </c>
      <c r="AD135" s="72">
        <v>11.486332913577687</v>
      </c>
      <c r="AE135" s="72">
        <v>71.367217868111993</v>
      </c>
      <c r="AF135" s="72">
        <v>5.2181305928880004</v>
      </c>
      <c r="AG135" s="72">
        <v>3.0861489787299301</v>
      </c>
      <c r="AH135" s="42">
        <v>326.90699168324903</v>
      </c>
      <c r="AI135" s="72">
        <v>138.24279750399998</v>
      </c>
      <c r="AJ135" s="72">
        <v>5752.0160384459996</v>
      </c>
      <c r="AK135" s="72">
        <v>3550.0339638350001</v>
      </c>
      <c r="AL135" s="72">
        <v>2883.0695613079997</v>
      </c>
      <c r="AM135" s="72">
        <v>17841.804467028</v>
      </c>
      <c r="AN135" s="72">
        <v>1304.532648222</v>
      </c>
      <c r="AO135" s="72">
        <v>422.80241008600001</v>
      </c>
      <c r="AP135" s="72">
        <v>82707.468895861995</v>
      </c>
      <c r="AQ135" s="72">
        <v>1711.92852206871</v>
      </c>
      <c r="AR135" s="72">
        <v>2334.3408648241498</v>
      </c>
      <c r="AS135" s="72">
        <v>3800.05</v>
      </c>
      <c r="AT135" s="72">
        <v>5221.43</v>
      </c>
      <c r="AU135" s="72">
        <v>5330</v>
      </c>
      <c r="AV135" s="72">
        <v>4190</v>
      </c>
      <c r="AW135" s="51">
        <v>1480</v>
      </c>
      <c r="AX135" s="51">
        <v>23090.210375917624</v>
      </c>
      <c r="AY135" s="78"/>
    </row>
    <row r="136" spans="1:51" s="2" customFormat="1" ht="18" x14ac:dyDescent="0.35">
      <c r="A136" s="44" t="s">
        <v>460</v>
      </c>
      <c r="B136" s="45">
        <v>41992</v>
      </c>
      <c r="C136" s="43" t="s">
        <v>0</v>
      </c>
      <c r="D136" s="43" t="s">
        <v>22</v>
      </c>
      <c r="E136" s="43" t="s">
        <v>320</v>
      </c>
      <c r="F136" s="40">
        <v>50</v>
      </c>
      <c r="G136" s="40"/>
      <c r="H136" s="40"/>
      <c r="I136" s="40" t="s">
        <v>509</v>
      </c>
      <c r="J136" s="43"/>
      <c r="K136" s="43"/>
      <c r="L136" s="43" t="s">
        <v>484</v>
      </c>
      <c r="M136" s="43" t="s">
        <v>321</v>
      </c>
      <c r="N136" s="43" t="s">
        <v>322</v>
      </c>
      <c r="O136" s="47">
        <v>24.3</v>
      </c>
      <c r="P136" s="47" t="s">
        <v>21</v>
      </c>
      <c r="Q136" s="47" t="s">
        <v>21</v>
      </c>
      <c r="R136" s="47">
        <v>11.402953586497889</v>
      </c>
      <c r="S136" s="42">
        <v>20</v>
      </c>
      <c r="T136" s="42">
        <v>20</v>
      </c>
      <c r="U136" s="42">
        <v>28</v>
      </c>
      <c r="V136" s="42">
        <v>32</v>
      </c>
      <c r="W136" s="42">
        <v>32</v>
      </c>
      <c r="X136" s="42">
        <v>36</v>
      </c>
      <c r="Y136" s="42">
        <v>61</v>
      </c>
      <c r="Z136" s="42">
        <v>91</v>
      </c>
      <c r="AA136" s="42">
        <v>331.66290970100005</v>
      </c>
      <c r="AB136" s="42">
        <v>674.1277995442988</v>
      </c>
      <c r="AC136" s="42">
        <v>265.4566508901641</v>
      </c>
      <c r="AD136" s="42">
        <v>975.06289846588459</v>
      </c>
      <c r="AE136" s="42">
        <v>821.28512311901602</v>
      </c>
      <c r="AF136" s="42">
        <v>7605.8962283514402</v>
      </c>
      <c r="AG136" s="42">
        <v>13340.425890570599</v>
      </c>
      <c r="AH136" s="42">
        <v>10983.3907285483</v>
      </c>
      <c r="AI136" s="42">
        <v>1658.3145485050002</v>
      </c>
      <c r="AJ136" s="42">
        <v>169206.07768561901</v>
      </c>
      <c r="AK136" s="42">
        <v>67956.902627882009</v>
      </c>
      <c r="AL136" s="42">
        <v>244740.78751493702</v>
      </c>
      <c r="AM136" s="42">
        <v>205321.28077975402</v>
      </c>
      <c r="AN136" s="42">
        <v>1901474.0570878601</v>
      </c>
      <c r="AO136" s="42">
        <v>3361787.3244238002</v>
      </c>
      <c r="AP136" s="72">
        <v>2778797.8543227301</v>
      </c>
      <c r="AQ136" s="42">
        <v>163.9934096261</v>
      </c>
      <c r="AR136" s="42">
        <v>545.10707008256304</v>
      </c>
      <c r="AS136" s="42">
        <v>1272.07</v>
      </c>
      <c r="AT136" s="42">
        <v>3835.34</v>
      </c>
      <c r="AU136" s="42">
        <v>3810</v>
      </c>
      <c r="AV136" s="42">
        <v>6320</v>
      </c>
      <c r="AW136" s="51">
        <v>9871.1038852182119</v>
      </c>
      <c r="AX136" s="51">
        <v>10201.310538503227</v>
      </c>
      <c r="AY136" s="78"/>
    </row>
    <row r="137" spans="1:51" s="2" customFormat="1" ht="18" x14ac:dyDescent="0.35">
      <c r="A137" s="44" t="s">
        <v>460</v>
      </c>
      <c r="B137" s="45">
        <v>41995</v>
      </c>
      <c r="C137" s="43" t="s">
        <v>0</v>
      </c>
      <c r="D137" s="43" t="s">
        <v>22</v>
      </c>
      <c r="E137" s="43" t="s">
        <v>323</v>
      </c>
      <c r="F137" s="43">
        <v>35</v>
      </c>
      <c r="G137" s="43"/>
      <c r="H137" s="43"/>
      <c r="I137" s="43" t="s">
        <v>508</v>
      </c>
      <c r="J137" s="43"/>
      <c r="K137" s="43"/>
      <c r="L137" s="43" t="s">
        <v>484</v>
      </c>
      <c r="M137" s="43" t="s">
        <v>324</v>
      </c>
      <c r="N137" s="43" t="s">
        <v>543</v>
      </c>
      <c r="O137" s="47">
        <v>42.08</v>
      </c>
      <c r="P137" s="47" t="s">
        <v>21</v>
      </c>
      <c r="Q137" s="47" t="s">
        <v>21</v>
      </c>
      <c r="R137" s="47">
        <v>12.236286919831223</v>
      </c>
      <c r="S137" s="72">
        <v>13</v>
      </c>
      <c r="T137" s="72">
        <v>15</v>
      </c>
      <c r="U137" s="72">
        <v>17</v>
      </c>
      <c r="V137" s="72">
        <v>17</v>
      </c>
      <c r="W137" s="72">
        <v>107</v>
      </c>
      <c r="X137" s="72">
        <v>115</v>
      </c>
      <c r="Y137" s="72">
        <v>99</v>
      </c>
      <c r="Z137" s="72">
        <v>374</v>
      </c>
      <c r="AA137" s="72">
        <v>13</v>
      </c>
      <c r="AB137" s="72">
        <v>15.944613545816733</v>
      </c>
      <c r="AC137" s="72" t="s">
        <v>21</v>
      </c>
      <c r="AD137" s="72" t="s">
        <v>21</v>
      </c>
      <c r="AE137" s="72">
        <v>38.886988462183993</v>
      </c>
      <c r="AF137" s="72">
        <v>80.398275109335998</v>
      </c>
      <c r="AG137" s="72" t="s">
        <v>21</v>
      </c>
      <c r="AH137" s="42">
        <v>124.947863449387</v>
      </c>
      <c r="AI137" s="72" t="s">
        <v>21</v>
      </c>
      <c r="AJ137" s="72" t="s">
        <v>21</v>
      </c>
      <c r="AK137" s="72" t="s">
        <v>21</v>
      </c>
      <c r="AL137" s="72" t="s">
        <v>21</v>
      </c>
      <c r="AM137" s="72">
        <v>9721.7471155459989</v>
      </c>
      <c r="AN137" s="72">
        <v>20099.568777334</v>
      </c>
      <c r="AO137" s="72" t="s">
        <v>21</v>
      </c>
      <c r="AP137" s="72">
        <v>31611.809452695001</v>
      </c>
      <c r="AQ137" s="72">
        <f>98019*0.10995</f>
        <v>10777.189050000001</v>
      </c>
      <c r="AR137" s="72">
        <f>150608*0.10692</f>
        <v>16103.00736</v>
      </c>
      <c r="AS137" s="72">
        <f>189249*0.10566</f>
        <v>19996.049340000001</v>
      </c>
      <c r="AT137" s="72">
        <f>216706*0.10381</f>
        <v>22496.24986</v>
      </c>
      <c r="AU137" s="72">
        <f>168663.1*0.09752</f>
        <v>16448.025512</v>
      </c>
      <c r="AV137" s="72">
        <f>213111*0.09752</f>
        <v>20782.584719999999</v>
      </c>
      <c r="AW137" s="51">
        <v>16276</v>
      </c>
      <c r="AX137" s="51">
        <v>86351.874661279988</v>
      </c>
      <c r="AY137" s="78"/>
    </row>
    <row r="138" spans="1:51" s="2" customFormat="1" ht="18" x14ac:dyDescent="0.35">
      <c r="A138" s="61" t="s">
        <v>554</v>
      </c>
      <c r="B138" s="62">
        <v>41723</v>
      </c>
      <c r="C138" s="63" t="s">
        <v>17</v>
      </c>
      <c r="D138" s="63" t="s">
        <v>8</v>
      </c>
      <c r="E138" s="63" t="s">
        <v>556</v>
      </c>
      <c r="F138" s="63"/>
      <c r="G138" s="63"/>
      <c r="H138" s="63"/>
      <c r="I138" s="63"/>
      <c r="J138" s="63"/>
      <c r="K138" s="63"/>
      <c r="L138" s="63" t="s">
        <v>484</v>
      </c>
      <c r="M138" s="63" t="s">
        <v>325</v>
      </c>
      <c r="N138" s="63" t="s">
        <v>326</v>
      </c>
      <c r="O138" s="64">
        <v>358.11</v>
      </c>
      <c r="P138" s="64">
        <v>125.4</v>
      </c>
      <c r="Q138" s="64">
        <v>0</v>
      </c>
      <c r="R138" s="64">
        <v>125.4</v>
      </c>
      <c r="S138" s="56" t="s">
        <v>21</v>
      </c>
      <c r="T138" s="56" t="s">
        <v>21</v>
      </c>
      <c r="U138" s="56" t="s">
        <v>21</v>
      </c>
      <c r="V138" s="56" t="s">
        <v>21</v>
      </c>
      <c r="W138" s="56" t="s">
        <v>21</v>
      </c>
      <c r="X138" s="56" t="s">
        <v>21</v>
      </c>
      <c r="Y138" s="90" t="s">
        <v>21</v>
      </c>
      <c r="Z138" s="72" t="s">
        <v>21</v>
      </c>
      <c r="AA138" s="90">
        <v>253.02622454090951</v>
      </c>
      <c r="AB138" s="90">
        <v>981.12663661568649</v>
      </c>
      <c r="AC138" s="90">
        <v>268.97695256916995</v>
      </c>
      <c r="AD138" s="90">
        <v>166</v>
      </c>
      <c r="AE138" s="90" t="s">
        <v>21</v>
      </c>
      <c r="AF138" s="90" t="s">
        <v>21</v>
      </c>
      <c r="AG138" s="90" t="s">
        <v>21</v>
      </c>
      <c r="AH138" s="72" t="s">
        <v>21</v>
      </c>
      <c r="AI138" s="90">
        <v>63256.55613522738</v>
      </c>
      <c r="AJ138" s="90">
        <v>246262.78579053731</v>
      </c>
      <c r="AK138" s="90">
        <v>68051.168999999994</v>
      </c>
      <c r="AL138" s="90">
        <v>37512.195644948595</v>
      </c>
      <c r="AM138" s="90" t="s">
        <v>21</v>
      </c>
      <c r="AN138" s="90" t="s">
        <v>21</v>
      </c>
      <c r="AO138" s="90" t="s">
        <v>21</v>
      </c>
      <c r="AP138" s="72" t="s">
        <v>21</v>
      </c>
      <c r="AQ138" s="90">
        <v>65884.399999999994</v>
      </c>
      <c r="AR138" s="90">
        <v>192536</v>
      </c>
      <c r="AS138" s="90">
        <v>144846</v>
      </c>
      <c r="AT138" s="90" t="s">
        <v>21</v>
      </c>
      <c r="AU138" s="90" t="s">
        <v>21</v>
      </c>
      <c r="AV138" s="90" t="s">
        <v>21</v>
      </c>
      <c r="AW138" s="90" t="s">
        <v>21</v>
      </c>
      <c r="AX138" s="72" t="s">
        <v>21</v>
      </c>
      <c r="AY138" s="78" t="s">
        <v>571</v>
      </c>
    </row>
    <row r="139" spans="1:51" s="2" customFormat="1" ht="18" x14ac:dyDescent="0.35">
      <c r="A139" s="61" t="s">
        <v>554</v>
      </c>
      <c r="B139" s="62">
        <v>41737</v>
      </c>
      <c r="C139" s="63" t="s">
        <v>0</v>
      </c>
      <c r="D139" s="63" t="s">
        <v>8</v>
      </c>
      <c r="E139" s="63" t="s">
        <v>327</v>
      </c>
      <c r="F139" s="63">
        <v>30</v>
      </c>
      <c r="G139" s="63"/>
      <c r="H139" s="63"/>
      <c r="I139" s="63" t="s">
        <v>513</v>
      </c>
      <c r="J139" s="63"/>
      <c r="K139" s="63"/>
      <c r="L139" s="63" t="s">
        <v>484</v>
      </c>
      <c r="M139" s="63" t="s">
        <v>328</v>
      </c>
      <c r="N139" s="63" t="s">
        <v>329</v>
      </c>
      <c r="O139" s="64">
        <v>98.69</v>
      </c>
      <c r="P139" s="64">
        <v>21.23</v>
      </c>
      <c r="Q139" s="64">
        <v>0</v>
      </c>
      <c r="R139" s="64">
        <v>21.23</v>
      </c>
      <c r="S139" s="56">
        <v>446</v>
      </c>
      <c r="T139" s="56">
        <v>328</v>
      </c>
      <c r="U139" s="56" t="s">
        <v>21</v>
      </c>
      <c r="V139" s="56" t="s">
        <v>21</v>
      </c>
      <c r="W139" s="56" t="s">
        <v>21</v>
      </c>
      <c r="X139" s="56" t="s">
        <v>21</v>
      </c>
      <c r="Y139" s="90" t="s">
        <v>21</v>
      </c>
      <c r="Z139" s="72" t="s">
        <v>21</v>
      </c>
      <c r="AA139" s="90">
        <v>170.20162534938547</v>
      </c>
      <c r="AB139" s="90">
        <v>234.65058244533392</v>
      </c>
      <c r="AC139" s="90" t="s">
        <v>21</v>
      </c>
      <c r="AD139" s="90" t="s">
        <v>21</v>
      </c>
      <c r="AE139" s="90" t="s">
        <v>21</v>
      </c>
      <c r="AF139" s="90">
        <v>45.143153523033099</v>
      </c>
      <c r="AG139" s="90">
        <v>187.97083927007401</v>
      </c>
      <c r="AH139" s="72">
        <v>31.394580775193798</v>
      </c>
      <c r="AI139" s="90">
        <v>42550.406337346365</v>
      </c>
      <c r="AJ139" s="90">
        <v>58897.296193778813</v>
      </c>
      <c r="AK139" s="90" t="s">
        <v>21</v>
      </c>
      <c r="AL139" s="90" t="s">
        <v>21</v>
      </c>
      <c r="AM139" s="90">
        <v>14555.815556695101</v>
      </c>
      <c r="AN139" s="90">
        <v>10969.786306096999</v>
      </c>
      <c r="AO139" s="90">
        <v>47556.622335328699</v>
      </c>
      <c r="AP139" s="72">
        <v>8099.8018400000001</v>
      </c>
      <c r="AQ139" s="90">
        <v>128.69999999999999</v>
      </c>
      <c r="AR139" s="90">
        <v>152.4</v>
      </c>
      <c r="AS139" s="90" t="s">
        <v>21</v>
      </c>
      <c r="AT139" s="90" t="s">
        <v>21</v>
      </c>
      <c r="AU139" s="90" t="s">
        <v>21</v>
      </c>
      <c r="AV139" s="90">
        <v>80028.182704837905</v>
      </c>
      <c r="AW139" s="90">
        <v>81732.016527685293</v>
      </c>
      <c r="AX139" s="72">
        <v>15512.317599697801</v>
      </c>
      <c r="AY139" s="78" t="s">
        <v>571</v>
      </c>
    </row>
    <row r="140" spans="1:51" s="2" customFormat="1" ht="18" x14ac:dyDescent="0.35">
      <c r="A140" s="44" t="s">
        <v>554</v>
      </c>
      <c r="B140" s="45">
        <v>41740</v>
      </c>
      <c r="C140" s="43" t="s">
        <v>0</v>
      </c>
      <c r="D140" s="43" t="s">
        <v>8</v>
      </c>
      <c r="E140" s="43" t="s">
        <v>330</v>
      </c>
      <c r="F140" s="40">
        <v>50</v>
      </c>
      <c r="G140" s="40"/>
      <c r="H140" s="40"/>
      <c r="I140" s="40" t="s">
        <v>509</v>
      </c>
      <c r="J140" s="43"/>
      <c r="K140" s="43"/>
      <c r="L140" s="43" t="s">
        <v>484</v>
      </c>
      <c r="M140" s="43" t="s">
        <v>331</v>
      </c>
      <c r="N140" s="43" t="s">
        <v>332</v>
      </c>
      <c r="O140" s="46">
        <v>31.22</v>
      </c>
      <c r="P140" s="46">
        <v>9.8800000000000008</v>
      </c>
      <c r="Q140" s="46">
        <v>0</v>
      </c>
      <c r="R140" s="46">
        <v>9.8800000000000008</v>
      </c>
      <c r="S140" s="42">
        <v>50</v>
      </c>
      <c r="T140" s="42">
        <v>55</v>
      </c>
      <c r="U140" s="42">
        <v>49</v>
      </c>
      <c r="V140" s="42">
        <v>55</v>
      </c>
      <c r="W140" s="42">
        <v>66</v>
      </c>
      <c r="X140" s="42" t="s">
        <v>21</v>
      </c>
      <c r="Y140" s="72">
        <v>128</v>
      </c>
      <c r="Z140" s="72">
        <v>169</v>
      </c>
      <c r="AA140" s="72">
        <v>5.6125123873894225</v>
      </c>
      <c r="AB140" s="72">
        <v>4.500584974150013</v>
      </c>
      <c r="AC140" s="72">
        <v>4.188242063492063</v>
      </c>
      <c r="AD140" s="72">
        <v>41</v>
      </c>
      <c r="AE140" s="72" t="s">
        <v>21</v>
      </c>
      <c r="AF140" s="72">
        <v>746.750489387166</v>
      </c>
      <c r="AG140" s="72">
        <v>1669.94201477409</v>
      </c>
      <c r="AH140" s="72">
        <v>1474.4939984108528</v>
      </c>
      <c r="AI140" s="72">
        <v>1403.1280968473557</v>
      </c>
      <c r="AJ140" s="72">
        <v>1129.6468285116532</v>
      </c>
      <c r="AK140" s="72">
        <v>1055.4369999999999</v>
      </c>
      <c r="AL140" s="72">
        <v>9906.9378477769078</v>
      </c>
      <c r="AM140" s="72">
        <v>9996.6518179165196</v>
      </c>
      <c r="AN140" s="72">
        <v>186687.62234679199</v>
      </c>
      <c r="AO140" s="72">
        <v>422495.32973784499</v>
      </c>
      <c r="AP140" s="72">
        <v>380419.45159000001</v>
      </c>
      <c r="AQ140" s="72">
        <v>16077.3</v>
      </c>
      <c r="AR140" s="72">
        <v>22111.8</v>
      </c>
      <c r="AS140" s="72">
        <v>18884.2</v>
      </c>
      <c r="AT140" s="72">
        <v>25088.799999999999</v>
      </c>
      <c r="AU140" s="72">
        <v>32940</v>
      </c>
      <c r="AV140" s="72">
        <v>38652.180552482598</v>
      </c>
      <c r="AW140" s="72">
        <v>42847.250984609098</v>
      </c>
      <c r="AX140" s="72">
        <v>44680.464599281499</v>
      </c>
      <c r="AY140" s="78"/>
    </row>
    <row r="141" spans="1:51" s="2" customFormat="1" ht="18" x14ac:dyDescent="0.35">
      <c r="A141" s="44" t="s">
        <v>554</v>
      </c>
      <c r="B141" s="45">
        <v>41744</v>
      </c>
      <c r="C141" s="43" t="s">
        <v>17</v>
      </c>
      <c r="D141" s="43" t="s">
        <v>8</v>
      </c>
      <c r="E141" s="43" t="s">
        <v>333</v>
      </c>
      <c r="F141" s="40">
        <v>50</v>
      </c>
      <c r="G141" s="40"/>
      <c r="H141" s="40"/>
      <c r="I141" s="40" t="s">
        <v>509</v>
      </c>
      <c r="J141" s="43"/>
      <c r="K141" s="43"/>
      <c r="L141" s="43" t="s">
        <v>484</v>
      </c>
      <c r="M141" s="43" t="s">
        <v>334</v>
      </c>
      <c r="N141" s="43" t="s">
        <v>335</v>
      </c>
      <c r="O141" s="46">
        <v>525.1</v>
      </c>
      <c r="P141" s="46">
        <v>72.55</v>
      </c>
      <c r="Q141" s="46">
        <v>108.83</v>
      </c>
      <c r="R141" s="46">
        <v>181.38</v>
      </c>
      <c r="S141" s="42">
        <v>12</v>
      </c>
      <c r="T141" s="42">
        <v>14</v>
      </c>
      <c r="U141" s="42">
        <v>12</v>
      </c>
      <c r="V141" s="42">
        <v>11</v>
      </c>
      <c r="W141" s="42">
        <v>11</v>
      </c>
      <c r="X141" s="42">
        <v>8</v>
      </c>
      <c r="Y141" s="72">
        <v>6</v>
      </c>
      <c r="Z141" s="72" t="s">
        <v>21</v>
      </c>
      <c r="AA141" s="72">
        <v>1881.0337034220422</v>
      </c>
      <c r="AB141" s="72">
        <v>3307.0310751963834</v>
      </c>
      <c r="AC141" s="72">
        <v>959.76150592885369</v>
      </c>
      <c r="AD141" s="72">
        <v>1627.7594215134829</v>
      </c>
      <c r="AE141" s="72" t="s">
        <v>21</v>
      </c>
      <c r="AF141" s="72">
        <v>2322.44396414422</v>
      </c>
      <c r="AG141" s="72">
        <v>3268.7561367942099</v>
      </c>
      <c r="AH141" s="72">
        <v>2240.2111374418605</v>
      </c>
      <c r="AI141" s="72">
        <v>470258.42585551058</v>
      </c>
      <c r="AJ141" s="72">
        <v>830064.79987429222</v>
      </c>
      <c r="AK141" s="72">
        <v>242819.66099999999</v>
      </c>
      <c r="AL141" s="72">
        <v>408567.61479988421</v>
      </c>
      <c r="AM141" s="72">
        <v>231062.09230788599</v>
      </c>
      <c r="AN141" s="72">
        <v>580610.99103605596</v>
      </c>
      <c r="AO141" s="72">
        <v>826995.30260893505</v>
      </c>
      <c r="AP141" s="72">
        <v>577974.47346000001</v>
      </c>
      <c r="AQ141" s="72">
        <v>148405</v>
      </c>
      <c r="AR141" s="72">
        <v>284500</v>
      </c>
      <c r="AS141" s="72">
        <v>136577</v>
      </c>
      <c r="AT141" s="72">
        <v>92576.1</v>
      </c>
      <c r="AU141" s="72">
        <v>113048</v>
      </c>
      <c r="AV141" s="72">
        <v>223740.282334986</v>
      </c>
      <c r="AW141" s="72">
        <v>180456.68001751599</v>
      </c>
      <c r="AX141" s="72">
        <v>178240.607137215</v>
      </c>
      <c r="AY141" s="78"/>
    </row>
    <row r="142" spans="1:51" s="2" customFormat="1" ht="18" x14ac:dyDescent="0.35">
      <c r="A142" s="44" t="s">
        <v>554</v>
      </c>
      <c r="B142" s="45">
        <v>41789</v>
      </c>
      <c r="C142" s="43" t="s">
        <v>17</v>
      </c>
      <c r="D142" s="43" t="s">
        <v>8</v>
      </c>
      <c r="E142" s="43" t="s">
        <v>557</v>
      </c>
      <c r="F142" s="43"/>
      <c r="G142" s="43"/>
      <c r="H142" s="43"/>
      <c r="I142" s="43"/>
      <c r="J142" s="43"/>
      <c r="K142" s="43"/>
      <c r="L142" s="43" t="s">
        <v>484</v>
      </c>
      <c r="M142" s="43" t="s">
        <v>336</v>
      </c>
      <c r="N142" s="43" t="s">
        <v>337</v>
      </c>
      <c r="O142" s="46">
        <v>86.78</v>
      </c>
      <c r="P142" s="46">
        <v>0</v>
      </c>
      <c r="Q142" s="46">
        <v>6</v>
      </c>
      <c r="R142" s="46">
        <v>6</v>
      </c>
      <c r="S142" s="42">
        <v>17</v>
      </c>
      <c r="T142" s="42">
        <v>41</v>
      </c>
      <c r="U142" s="42">
        <v>29</v>
      </c>
      <c r="V142" s="42">
        <v>12</v>
      </c>
      <c r="W142" s="42">
        <v>10</v>
      </c>
      <c r="X142" s="42" t="s">
        <v>21</v>
      </c>
      <c r="Y142" s="72" t="s">
        <v>21</v>
      </c>
      <c r="Z142" s="72" t="s">
        <v>21</v>
      </c>
      <c r="AA142" s="72">
        <v>29.430806205757563</v>
      </c>
      <c r="AB142" s="72">
        <v>268.10381627455769</v>
      </c>
      <c r="AC142" s="72">
        <v>5.9719169960474305</v>
      </c>
      <c r="AD142" s="72">
        <v>999.2302343413387</v>
      </c>
      <c r="AE142" s="72" t="s">
        <v>21</v>
      </c>
      <c r="AF142" s="72">
        <v>129.953919804973</v>
      </c>
      <c r="AG142" s="72">
        <v>49.538377248236998</v>
      </c>
      <c r="AH142" s="72" t="s">
        <v>21</v>
      </c>
      <c r="AI142" s="72">
        <v>7357.7015514393906</v>
      </c>
      <c r="AJ142" s="72">
        <v>67294.057884913986</v>
      </c>
      <c r="AK142" s="72">
        <v>1510.895</v>
      </c>
      <c r="AL142" s="72">
        <v>250806.788819676</v>
      </c>
      <c r="AM142" s="72">
        <v>61912.731971567497</v>
      </c>
      <c r="AN142" s="72">
        <v>32488.479951243298</v>
      </c>
      <c r="AO142" s="72">
        <v>12533.209443804</v>
      </c>
      <c r="AP142" s="72" t="s">
        <v>21</v>
      </c>
      <c r="AQ142" s="72">
        <v>4625.8999999999996</v>
      </c>
      <c r="AR142" s="72">
        <v>416.3</v>
      </c>
      <c r="AS142" s="72">
        <v>210.46100000000001</v>
      </c>
      <c r="AT142" s="72">
        <v>190.88800000000001</v>
      </c>
      <c r="AU142" s="72">
        <v>0</v>
      </c>
      <c r="AV142" s="72">
        <v>91811.5949254234</v>
      </c>
      <c r="AW142" s="72">
        <v>59249.574843201102</v>
      </c>
      <c r="AX142" s="72" t="s">
        <v>21</v>
      </c>
      <c r="AY142" s="78"/>
    </row>
    <row r="143" spans="1:51" s="2" customFormat="1" ht="18" x14ac:dyDescent="0.35">
      <c r="A143" s="44" t="s">
        <v>554</v>
      </c>
      <c r="B143" s="45">
        <v>41810</v>
      </c>
      <c r="C143" s="43" t="s">
        <v>0</v>
      </c>
      <c r="D143" s="43" t="s">
        <v>8</v>
      </c>
      <c r="E143" s="43" t="s">
        <v>338</v>
      </c>
      <c r="F143" s="40">
        <v>10</v>
      </c>
      <c r="G143" s="40"/>
      <c r="H143" s="40"/>
      <c r="I143" s="40" t="s">
        <v>503</v>
      </c>
      <c r="J143" s="43"/>
      <c r="K143" s="43"/>
      <c r="L143" s="43" t="s">
        <v>484</v>
      </c>
      <c r="M143" s="43" t="s">
        <v>97</v>
      </c>
      <c r="N143" s="43" t="s">
        <v>339</v>
      </c>
      <c r="O143" s="46">
        <v>57.05</v>
      </c>
      <c r="P143" s="46">
        <v>6</v>
      </c>
      <c r="Q143" s="46">
        <v>16.39</v>
      </c>
      <c r="R143" s="46">
        <v>22.39</v>
      </c>
      <c r="S143" s="42">
        <v>411</v>
      </c>
      <c r="T143" s="42">
        <v>452</v>
      </c>
      <c r="U143" s="42">
        <v>454</v>
      </c>
      <c r="V143" s="42">
        <v>829</v>
      </c>
      <c r="W143" s="42">
        <v>850</v>
      </c>
      <c r="X143" s="42" t="s">
        <v>21</v>
      </c>
      <c r="Y143" s="72">
        <v>723</v>
      </c>
      <c r="Z143" s="72" t="s">
        <v>21</v>
      </c>
      <c r="AA143" s="72">
        <v>54.89963008293352</v>
      </c>
      <c r="AB143" s="72">
        <v>80.956328974449249</v>
      </c>
      <c r="AC143" s="72">
        <v>21.697403162055338</v>
      </c>
      <c r="AD143" s="72">
        <v>207.5144471486314</v>
      </c>
      <c r="AE143" s="72" t="s">
        <v>21</v>
      </c>
      <c r="AF143" s="72">
        <v>29.979504341454199</v>
      </c>
      <c r="AG143" s="72">
        <v>94.561360665518293</v>
      </c>
      <c r="AH143" s="72">
        <v>303.53781445736433</v>
      </c>
      <c r="AI143" s="72">
        <v>13724.907520733381</v>
      </c>
      <c r="AJ143" s="72">
        <v>20320.038572586764</v>
      </c>
      <c r="AK143" s="72">
        <v>5489.4430000000002</v>
      </c>
      <c r="AL143" s="72">
        <v>51878.611787157854</v>
      </c>
      <c r="AM143" s="72">
        <v>8892.0581107451599</v>
      </c>
      <c r="AN143" s="72">
        <v>7314.9990593148204</v>
      </c>
      <c r="AO143" s="72">
        <v>23924.024248376099</v>
      </c>
      <c r="AP143" s="72">
        <v>78312.756129999994</v>
      </c>
      <c r="AQ143" s="72">
        <v>36000.5</v>
      </c>
      <c r="AR143" s="72">
        <v>39057.5</v>
      </c>
      <c r="AS143" s="72">
        <v>43650</v>
      </c>
      <c r="AT143" s="72">
        <v>58638.8</v>
      </c>
      <c r="AU143" s="72">
        <v>74613</v>
      </c>
      <c r="AV143" s="72">
        <v>78846.388224065304</v>
      </c>
      <c r="AW143" s="72">
        <v>73834.256162747799</v>
      </c>
      <c r="AX143" s="72">
        <v>76280.996228940799</v>
      </c>
      <c r="AY143" s="78"/>
    </row>
    <row r="144" spans="1:51" s="2" customFormat="1" ht="18" x14ac:dyDescent="0.35">
      <c r="A144" s="44" t="s">
        <v>554</v>
      </c>
      <c r="B144" s="45">
        <v>41815</v>
      </c>
      <c r="C144" s="43" t="s">
        <v>0</v>
      </c>
      <c r="D144" s="43" t="s">
        <v>8</v>
      </c>
      <c r="E144" s="43" t="s">
        <v>340</v>
      </c>
      <c r="F144" s="40">
        <v>50</v>
      </c>
      <c r="G144" s="40"/>
      <c r="H144" s="40"/>
      <c r="I144" s="40" t="s">
        <v>509</v>
      </c>
      <c r="J144" s="43"/>
      <c r="K144" s="43"/>
      <c r="L144" s="43" t="s">
        <v>484</v>
      </c>
      <c r="M144" s="43" t="s">
        <v>341</v>
      </c>
      <c r="N144" s="43" t="s">
        <v>342</v>
      </c>
      <c r="O144" s="46">
        <v>97.69</v>
      </c>
      <c r="P144" s="46">
        <v>22.97</v>
      </c>
      <c r="Q144" s="46">
        <v>1.24</v>
      </c>
      <c r="R144" s="46">
        <v>24.209999999999997</v>
      </c>
      <c r="S144" s="42">
        <v>34</v>
      </c>
      <c r="T144" s="42">
        <v>53</v>
      </c>
      <c r="U144" s="42">
        <v>60</v>
      </c>
      <c r="V144" s="42">
        <v>81</v>
      </c>
      <c r="W144" s="42">
        <v>90</v>
      </c>
      <c r="X144" s="42" t="s">
        <v>21</v>
      </c>
      <c r="Y144" s="72">
        <v>29</v>
      </c>
      <c r="Z144" s="72">
        <v>26</v>
      </c>
      <c r="AA144" s="72">
        <v>54.585881762174544</v>
      </c>
      <c r="AB144" s="72">
        <v>1563.7758278473266</v>
      </c>
      <c r="AC144" s="72">
        <v>510.1354827586207</v>
      </c>
      <c r="AD144" s="72">
        <v>656.22853441547898</v>
      </c>
      <c r="AE144" s="72" t="s">
        <v>21</v>
      </c>
      <c r="AF144" s="72">
        <v>148.11148825326401</v>
      </c>
      <c r="AG144" s="72">
        <v>156.08695202507101</v>
      </c>
      <c r="AH144" s="72">
        <v>821.1793253100775</v>
      </c>
      <c r="AI144" s="72">
        <v>13646.470440543637</v>
      </c>
      <c r="AJ144" s="72">
        <v>392507.73278967896</v>
      </c>
      <c r="AK144" s="72">
        <v>133145.361</v>
      </c>
      <c r="AL144" s="72">
        <v>164713.36213828521</v>
      </c>
      <c r="AM144" s="72">
        <v>37895.126290594497</v>
      </c>
      <c r="AN144" s="72">
        <v>37027.872063315997</v>
      </c>
      <c r="AO144" s="72">
        <v>39489.998862342902</v>
      </c>
      <c r="AP144" s="72">
        <v>211864.26592999999</v>
      </c>
      <c r="AQ144" s="72">
        <v>659.1</v>
      </c>
      <c r="AR144" s="72">
        <v>477.7</v>
      </c>
      <c r="AS144" s="72">
        <v>1132.0999999999999</v>
      </c>
      <c r="AT144" s="72">
        <v>997.45</v>
      </c>
      <c r="AU144" s="72">
        <v>1000</v>
      </c>
      <c r="AV144" s="72">
        <v>8570.4714210331404</v>
      </c>
      <c r="AW144" s="72">
        <v>5383.3964536339099</v>
      </c>
      <c r="AX144" s="72">
        <v>4898.8129739463302</v>
      </c>
      <c r="AY144" s="78"/>
    </row>
    <row r="145" spans="1:56" s="2" customFormat="1" ht="18" x14ac:dyDescent="0.35">
      <c r="A145" s="61" t="s">
        <v>554</v>
      </c>
      <c r="B145" s="62">
        <v>41821</v>
      </c>
      <c r="C145" s="63" t="s">
        <v>0</v>
      </c>
      <c r="D145" s="63" t="s">
        <v>8</v>
      </c>
      <c r="E145" s="63" t="s">
        <v>559</v>
      </c>
      <c r="F145" s="63"/>
      <c r="G145" s="63"/>
      <c r="H145" s="63"/>
      <c r="I145" s="63"/>
      <c r="J145" s="63"/>
      <c r="K145" s="63"/>
      <c r="L145" s="63" t="s">
        <v>484</v>
      </c>
      <c r="M145" s="63" t="s">
        <v>343</v>
      </c>
      <c r="N145" s="63" t="s">
        <v>344</v>
      </c>
      <c r="O145" s="64">
        <v>56.27</v>
      </c>
      <c r="P145" s="64">
        <v>5.53</v>
      </c>
      <c r="Q145" s="64">
        <v>22.33</v>
      </c>
      <c r="R145" s="64">
        <v>27.86</v>
      </c>
      <c r="S145" s="56">
        <v>105</v>
      </c>
      <c r="T145" s="56">
        <v>180</v>
      </c>
      <c r="U145" s="56">
        <v>183</v>
      </c>
      <c r="V145" s="56">
        <v>116</v>
      </c>
      <c r="W145" s="56">
        <v>109</v>
      </c>
      <c r="X145" s="56" t="s">
        <v>21</v>
      </c>
      <c r="Y145" s="90" t="s">
        <v>21</v>
      </c>
      <c r="Z145" s="72">
        <v>109</v>
      </c>
      <c r="AA145" s="90">
        <v>1.1053439035908226</v>
      </c>
      <c r="AB145" s="90">
        <v>21.272880783347066</v>
      </c>
      <c r="AC145" s="90">
        <v>14.155187250996017</v>
      </c>
      <c r="AD145" s="90">
        <v>98.011886509919137</v>
      </c>
      <c r="AE145" s="72" t="s">
        <v>21</v>
      </c>
      <c r="AF145" s="72">
        <v>72.989253489889194</v>
      </c>
      <c r="AG145" s="72" t="s">
        <v>21</v>
      </c>
      <c r="AH145" s="72" t="s">
        <v>21</v>
      </c>
      <c r="AI145" s="90">
        <v>276.33597589770562</v>
      </c>
      <c r="AJ145" s="90">
        <v>5339.4930766201142</v>
      </c>
      <c r="AK145" s="90">
        <v>3552.9520000000002</v>
      </c>
      <c r="AL145" s="90">
        <v>22934.781443321077</v>
      </c>
      <c r="AM145" s="90">
        <v>5788.4333877553599</v>
      </c>
      <c r="AN145" s="90">
        <v>13430.0226421396</v>
      </c>
      <c r="AO145" s="90" t="s">
        <v>21</v>
      </c>
      <c r="AP145" s="72" t="s">
        <v>21</v>
      </c>
      <c r="AQ145" s="90">
        <v>11624.4</v>
      </c>
      <c r="AR145" s="90">
        <v>14393.7</v>
      </c>
      <c r="AS145" s="90">
        <v>25472</v>
      </c>
      <c r="AT145" s="90">
        <v>17101.3</v>
      </c>
      <c r="AU145" s="90">
        <v>17603</v>
      </c>
      <c r="AV145" s="90" t="s">
        <v>21</v>
      </c>
      <c r="AW145" s="90" t="s">
        <v>21</v>
      </c>
      <c r="AX145" s="72" t="s">
        <v>21</v>
      </c>
      <c r="AY145" s="78">
        <f>VLOOKUP(N145,[1]Sheet1!$A$2:$B$2257,2,)</f>
        <v>43754</v>
      </c>
    </row>
    <row r="146" spans="1:56" s="2" customFormat="1" ht="18" x14ac:dyDescent="0.35">
      <c r="A146" s="44" t="s">
        <v>554</v>
      </c>
      <c r="B146" s="45">
        <v>41821</v>
      </c>
      <c r="C146" s="43" t="s">
        <v>0</v>
      </c>
      <c r="D146" s="43" t="s">
        <v>8</v>
      </c>
      <c r="E146" s="43" t="s">
        <v>345</v>
      </c>
      <c r="F146" s="40">
        <v>50</v>
      </c>
      <c r="G146" s="40"/>
      <c r="H146" s="40"/>
      <c r="I146" s="40" t="s">
        <v>509</v>
      </c>
      <c r="J146" s="43"/>
      <c r="K146" s="43"/>
      <c r="L146" s="43" t="s">
        <v>484</v>
      </c>
      <c r="M146" s="43" t="s">
        <v>346</v>
      </c>
      <c r="N146" s="43" t="s">
        <v>347</v>
      </c>
      <c r="O146" s="46">
        <v>86.8</v>
      </c>
      <c r="P146" s="46">
        <v>0</v>
      </c>
      <c r="Q146" s="46">
        <v>16.670000000000002</v>
      </c>
      <c r="R146" s="46">
        <v>16.670000000000002</v>
      </c>
      <c r="S146" s="42">
        <v>15</v>
      </c>
      <c r="T146" s="42">
        <v>29</v>
      </c>
      <c r="U146" s="42">
        <v>25</v>
      </c>
      <c r="V146" s="42">
        <v>27</v>
      </c>
      <c r="W146" s="42">
        <v>28</v>
      </c>
      <c r="X146" s="42">
        <v>27</v>
      </c>
      <c r="Y146" s="72">
        <v>26</v>
      </c>
      <c r="Z146" s="72">
        <v>490</v>
      </c>
      <c r="AA146" s="72">
        <v>25.127497656658893</v>
      </c>
      <c r="AB146" s="72">
        <v>3.4755990554494365</v>
      </c>
      <c r="AC146" s="72">
        <v>26.040944444444445</v>
      </c>
      <c r="AD146" s="72">
        <v>57.864073506234519</v>
      </c>
      <c r="AE146" s="72" t="s">
        <v>21</v>
      </c>
      <c r="AF146" s="72">
        <v>14.4925053450745</v>
      </c>
      <c r="AG146" s="72">
        <v>234.91028530432601</v>
      </c>
      <c r="AH146" s="72">
        <v>362.06587802325583</v>
      </c>
      <c r="AI146" s="72">
        <v>6281.874414164723</v>
      </c>
      <c r="AJ146" s="72">
        <v>872.37536291780862</v>
      </c>
      <c r="AK146" s="72">
        <v>7031.0550000000003</v>
      </c>
      <c r="AL146" s="72">
        <v>14466.01837655863</v>
      </c>
      <c r="AM146" s="72">
        <v>3539.2969317438401</v>
      </c>
      <c r="AN146" s="72">
        <v>3376.75374540235</v>
      </c>
      <c r="AO146" s="72">
        <v>58727.571326081503</v>
      </c>
      <c r="AP146" s="72">
        <v>93412.996530000004</v>
      </c>
      <c r="AQ146" s="72">
        <v>266146</v>
      </c>
      <c r="AR146" s="72">
        <v>184753</v>
      </c>
      <c r="AS146" s="72">
        <v>219541</v>
      </c>
      <c r="AT146" s="72">
        <v>134281</v>
      </c>
      <c r="AU146" s="72">
        <v>205720.96099999998</v>
      </c>
      <c r="AV146" s="72">
        <v>226981.37770432999</v>
      </c>
      <c r="AW146" s="72">
        <v>216433.97038024699</v>
      </c>
      <c r="AX146" s="72" t="s">
        <v>21</v>
      </c>
      <c r="AY146" s="78"/>
    </row>
    <row r="147" spans="1:56" s="2" customFormat="1" ht="18" x14ac:dyDescent="0.35">
      <c r="A147" s="61" t="s">
        <v>554</v>
      </c>
      <c r="B147" s="62">
        <v>41831</v>
      </c>
      <c r="C147" s="63" t="s">
        <v>17</v>
      </c>
      <c r="D147" s="63" t="s">
        <v>8</v>
      </c>
      <c r="E147" s="63" t="s">
        <v>560</v>
      </c>
      <c r="F147" s="63"/>
      <c r="G147" s="63"/>
      <c r="H147" s="63"/>
      <c r="I147" s="63"/>
      <c r="J147" s="63"/>
      <c r="K147" s="63"/>
      <c r="L147" s="63" t="s">
        <v>484</v>
      </c>
      <c r="M147" s="63" t="s">
        <v>348</v>
      </c>
      <c r="N147" s="63" t="s">
        <v>349</v>
      </c>
      <c r="O147" s="64">
        <v>26.14</v>
      </c>
      <c r="P147" s="64">
        <v>7.77</v>
      </c>
      <c r="Q147" s="64">
        <v>0</v>
      </c>
      <c r="R147" s="64">
        <v>7.77</v>
      </c>
      <c r="S147" s="56">
        <v>10.8</v>
      </c>
      <c r="T147" s="56">
        <v>12</v>
      </c>
      <c r="U147" s="56" t="s">
        <v>21</v>
      </c>
      <c r="V147" s="56" t="s">
        <v>21</v>
      </c>
      <c r="W147" s="56" t="s">
        <v>21</v>
      </c>
      <c r="X147" s="56" t="s">
        <v>21</v>
      </c>
      <c r="Y147" s="90" t="s">
        <v>21</v>
      </c>
      <c r="Z147" s="72">
        <v>12</v>
      </c>
      <c r="AA147" s="90">
        <v>24.680682027633473</v>
      </c>
      <c r="AB147" s="90">
        <v>14.537209120745393</v>
      </c>
      <c r="AC147" s="90" t="s">
        <v>21</v>
      </c>
      <c r="AD147" s="90" t="s">
        <v>21</v>
      </c>
      <c r="AE147" s="90" t="s">
        <v>21</v>
      </c>
      <c r="AF147" s="90" t="s">
        <v>21</v>
      </c>
      <c r="AG147" s="90" t="s">
        <v>21</v>
      </c>
      <c r="AH147" s="72" t="s">
        <v>21</v>
      </c>
      <c r="AI147" s="90">
        <v>6170.1705069083682</v>
      </c>
      <c r="AJ147" s="90">
        <v>3648.8394893070899</v>
      </c>
      <c r="AK147" s="90" t="s">
        <v>21</v>
      </c>
      <c r="AL147" s="90" t="s">
        <v>21</v>
      </c>
      <c r="AM147" s="90" t="s">
        <v>21</v>
      </c>
      <c r="AN147" s="90" t="s">
        <v>21</v>
      </c>
      <c r="AO147" s="90" t="s">
        <v>21</v>
      </c>
      <c r="AP147" s="72" t="s">
        <v>21</v>
      </c>
      <c r="AQ147" s="90" t="s">
        <v>21</v>
      </c>
      <c r="AR147" s="90" t="s">
        <v>21</v>
      </c>
      <c r="AS147" s="90" t="s">
        <v>21</v>
      </c>
      <c r="AT147" s="90" t="s">
        <v>21</v>
      </c>
      <c r="AU147" s="90" t="s">
        <v>21</v>
      </c>
      <c r="AV147" s="90" t="s">
        <v>21</v>
      </c>
      <c r="AW147" s="90" t="s">
        <v>21</v>
      </c>
      <c r="AX147" s="72" t="s">
        <v>21</v>
      </c>
      <c r="AY147" s="78" t="s">
        <v>571</v>
      </c>
    </row>
    <row r="148" spans="1:56" s="2" customFormat="1" ht="18" x14ac:dyDescent="0.35">
      <c r="A148" s="44" t="s">
        <v>554</v>
      </c>
      <c r="B148" s="45">
        <v>41914</v>
      </c>
      <c r="C148" s="43" t="s">
        <v>0</v>
      </c>
      <c r="D148" s="43" t="s">
        <v>8</v>
      </c>
      <c r="E148" s="43" t="s">
        <v>350</v>
      </c>
      <c r="F148" s="43">
        <v>60</v>
      </c>
      <c r="G148" s="43"/>
      <c r="H148" s="43"/>
      <c r="I148" s="43" t="s">
        <v>525</v>
      </c>
      <c r="J148" s="43"/>
      <c r="K148" s="43"/>
      <c r="L148" s="43" t="s">
        <v>484</v>
      </c>
      <c r="M148" s="43" t="s">
        <v>351</v>
      </c>
      <c r="N148" s="43" t="s">
        <v>352</v>
      </c>
      <c r="O148" s="46">
        <v>217.56</v>
      </c>
      <c r="P148" s="46">
        <v>61.35</v>
      </c>
      <c r="Q148" s="46">
        <v>23.31</v>
      </c>
      <c r="R148" s="46">
        <v>84.66</v>
      </c>
      <c r="S148" s="42">
        <v>92</v>
      </c>
      <c r="T148" s="42">
        <v>132</v>
      </c>
      <c r="U148" s="42">
        <v>148</v>
      </c>
      <c r="V148" s="42">
        <v>184</v>
      </c>
      <c r="W148" s="42">
        <v>246</v>
      </c>
      <c r="X148" s="42">
        <v>335</v>
      </c>
      <c r="Y148" s="72">
        <v>435</v>
      </c>
      <c r="Z148" s="72">
        <v>622</v>
      </c>
      <c r="AA148" s="72">
        <v>119.13630203191086</v>
      </c>
      <c r="AB148" s="72">
        <v>572.35639049721385</v>
      </c>
      <c r="AC148" s="72">
        <v>395.40147278911564</v>
      </c>
      <c r="AD148" s="72">
        <v>1301.2093748495636</v>
      </c>
      <c r="AE148" s="72" t="s">
        <v>21</v>
      </c>
      <c r="AF148" s="72">
        <v>3518.8858715905599</v>
      </c>
      <c r="AG148" s="72">
        <v>9217.7329293985495</v>
      </c>
      <c r="AH148" s="72">
        <v>17065.334626744188</v>
      </c>
      <c r="AI148" s="72">
        <v>29784.075507977715</v>
      </c>
      <c r="AJ148" s="72">
        <v>143661.45401480066</v>
      </c>
      <c r="AK148" s="72">
        <v>116248.033</v>
      </c>
      <c r="AL148" s="72">
        <v>326603.55308724043</v>
      </c>
      <c r="AM148" s="72">
        <v>400860.83687731001</v>
      </c>
      <c r="AN148" s="72">
        <v>879721.46789763903</v>
      </c>
      <c r="AO148" s="72">
        <v>2332086.43113783</v>
      </c>
      <c r="AP148" s="72">
        <v>4402856.3337000003</v>
      </c>
      <c r="AQ148" s="72">
        <v>51997</v>
      </c>
      <c r="AR148" s="72">
        <v>92078.2</v>
      </c>
      <c r="AS148" s="72">
        <v>119395</v>
      </c>
      <c r="AT148" s="72">
        <v>151549</v>
      </c>
      <c r="AU148" s="72">
        <v>472960</v>
      </c>
      <c r="AV148" s="72">
        <v>183719.66071526901</v>
      </c>
      <c r="AW148" s="72">
        <v>258220.38381667499</v>
      </c>
      <c r="AX148" s="72">
        <v>298919.29410484398</v>
      </c>
      <c r="AY148" s="78"/>
    </row>
    <row r="149" spans="1:56" s="2" customFormat="1" ht="18" x14ac:dyDescent="0.35">
      <c r="A149" s="44" t="s">
        <v>554</v>
      </c>
      <c r="B149" s="45">
        <v>41915</v>
      </c>
      <c r="C149" s="43" t="s">
        <v>0</v>
      </c>
      <c r="D149" s="43" t="s">
        <v>8</v>
      </c>
      <c r="E149" s="43" t="s">
        <v>353</v>
      </c>
      <c r="F149" s="43">
        <v>40</v>
      </c>
      <c r="G149" s="43"/>
      <c r="H149" s="43"/>
      <c r="I149" s="43" t="s">
        <v>506</v>
      </c>
      <c r="J149" s="43"/>
      <c r="K149" s="43"/>
      <c r="L149" s="43" t="s">
        <v>484</v>
      </c>
      <c r="M149" s="43" t="s">
        <v>353</v>
      </c>
      <c r="N149" s="43" t="s">
        <v>354</v>
      </c>
      <c r="O149" s="46">
        <v>1049.8599999999999</v>
      </c>
      <c r="P149" s="46">
        <v>146</v>
      </c>
      <c r="Q149" s="46">
        <v>177.67</v>
      </c>
      <c r="R149" s="46">
        <v>323.66999999999996</v>
      </c>
      <c r="S149" s="42">
        <v>3019</v>
      </c>
      <c r="T149" s="42">
        <v>3565</v>
      </c>
      <c r="U149" s="42">
        <v>4283</v>
      </c>
      <c r="V149" s="42">
        <v>5005</v>
      </c>
      <c r="W149" s="42">
        <v>5290</v>
      </c>
      <c r="X149" s="42">
        <v>5568</v>
      </c>
      <c r="Y149" s="72">
        <v>5363</v>
      </c>
      <c r="Z149" s="72">
        <v>5789</v>
      </c>
      <c r="AA149" s="72">
        <v>529.27576824934806</v>
      </c>
      <c r="AB149" s="72">
        <v>1490.7698448816282</v>
      </c>
      <c r="AC149" s="72">
        <v>644.12712648221338</v>
      </c>
      <c r="AD149" s="72">
        <v>2593.5810317713181</v>
      </c>
      <c r="AE149" s="72" t="s">
        <v>21</v>
      </c>
      <c r="AF149" s="72">
        <v>1103.00998917317</v>
      </c>
      <c r="AG149" s="72">
        <v>3143.84382377883</v>
      </c>
      <c r="AH149" s="72">
        <v>1780.9951329457365</v>
      </c>
      <c r="AI149" s="72">
        <v>132318.94206233701</v>
      </c>
      <c r="AJ149" s="72">
        <v>374183.23106528865</v>
      </c>
      <c r="AK149" s="72">
        <v>220219.63200000001</v>
      </c>
      <c r="AL149" s="72">
        <v>650988.83897460089</v>
      </c>
      <c r="AM149" s="72">
        <v>707746.53284672101</v>
      </c>
      <c r="AN149" s="72">
        <v>275752.49729329301</v>
      </c>
      <c r="AO149" s="72">
        <v>795392.48741604295</v>
      </c>
      <c r="AP149" s="72">
        <v>459496.74430000002</v>
      </c>
      <c r="AQ149" s="72">
        <v>575721</v>
      </c>
      <c r="AR149" s="72">
        <v>677993</v>
      </c>
      <c r="AS149" s="72">
        <v>859803</v>
      </c>
      <c r="AT149" s="72">
        <v>934475.70000000007</v>
      </c>
      <c r="AU149" s="72">
        <v>989995</v>
      </c>
      <c r="AV149" s="72">
        <v>912812.65679746901</v>
      </c>
      <c r="AW149" s="72">
        <v>971285.11746972799</v>
      </c>
      <c r="AX149" s="72">
        <v>984524.83765780902</v>
      </c>
      <c r="AY149" s="78"/>
    </row>
    <row r="150" spans="1:56" s="2" customFormat="1" ht="18" x14ac:dyDescent="0.35">
      <c r="A150" s="44" t="s">
        <v>554</v>
      </c>
      <c r="B150" s="45">
        <v>41929</v>
      </c>
      <c r="C150" s="43" t="s">
        <v>0</v>
      </c>
      <c r="D150" s="43" t="s">
        <v>8</v>
      </c>
      <c r="E150" s="43" t="s">
        <v>355</v>
      </c>
      <c r="F150" s="43">
        <v>35</v>
      </c>
      <c r="G150" s="43"/>
      <c r="H150" s="43"/>
      <c r="I150" s="43" t="s">
        <v>508</v>
      </c>
      <c r="J150" s="43"/>
      <c r="K150" s="43"/>
      <c r="L150" s="43" t="s">
        <v>484</v>
      </c>
      <c r="M150" s="43" t="s">
        <v>356</v>
      </c>
      <c r="N150" s="43" t="s">
        <v>357</v>
      </c>
      <c r="O150" s="46">
        <v>1468.98</v>
      </c>
      <c r="P150" s="46">
        <v>322.2</v>
      </c>
      <c r="Q150" s="46">
        <v>301.97000000000003</v>
      </c>
      <c r="R150" s="46">
        <v>624.17000000000007</v>
      </c>
      <c r="S150" s="42">
        <v>167</v>
      </c>
      <c r="T150" s="42">
        <v>162</v>
      </c>
      <c r="U150" s="42">
        <v>160</v>
      </c>
      <c r="V150" s="42">
        <v>155</v>
      </c>
      <c r="W150" s="42">
        <v>161</v>
      </c>
      <c r="X150" s="42">
        <v>174</v>
      </c>
      <c r="Y150" s="72">
        <v>186</v>
      </c>
      <c r="Z150" s="72">
        <v>174</v>
      </c>
      <c r="AA150" s="72">
        <v>683.71988789848444</v>
      </c>
      <c r="AB150" s="72">
        <v>1015.8915015037069</v>
      </c>
      <c r="AC150" s="72">
        <v>554.2998741496599</v>
      </c>
      <c r="AD150" s="72">
        <v>2098.4432930114413</v>
      </c>
      <c r="AE150" s="72" t="s">
        <v>21</v>
      </c>
      <c r="AF150" s="72">
        <v>2779.7811258203501</v>
      </c>
      <c r="AG150" s="72">
        <v>7310.9040910840004</v>
      </c>
      <c r="AH150" s="72">
        <v>11975.025202713177</v>
      </c>
      <c r="AI150" s="72">
        <v>170929.97197462112</v>
      </c>
      <c r="AJ150" s="72">
        <v>254988.76687743043</v>
      </c>
      <c r="AK150" s="72">
        <v>162964.163</v>
      </c>
      <c r="AL150" s="72">
        <v>526709.26654587174</v>
      </c>
      <c r="AM150" s="72">
        <v>406787.07549887197</v>
      </c>
      <c r="AN150" s="72">
        <v>694945.28145508806</v>
      </c>
      <c r="AO150" s="72">
        <v>1849658.73504425</v>
      </c>
      <c r="AP150" s="72">
        <v>3089556.5022999998</v>
      </c>
      <c r="AQ150" s="72">
        <v>220684</v>
      </c>
      <c r="AR150" s="72">
        <v>208927</v>
      </c>
      <c r="AS150" s="72">
        <v>330620</v>
      </c>
      <c r="AT150" s="72">
        <v>210766</v>
      </c>
      <c r="AU150" s="72" t="s">
        <v>21</v>
      </c>
      <c r="AV150" s="72">
        <v>268778.81854772603</v>
      </c>
      <c r="AW150" s="72">
        <v>230637.116543949</v>
      </c>
      <c r="AX150" s="72">
        <v>254543.84919256001</v>
      </c>
      <c r="AY150" s="78"/>
    </row>
    <row r="151" spans="1:56" s="2" customFormat="1" ht="18" x14ac:dyDescent="0.35">
      <c r="A151" s="44" t="s">
        <v>554</v>
      </c>
      <c r="B151" s="45">
        <v>41950</v>
      </c>
      <c r="C151" s="43" t="s">
        <v>17</v>
      </c>
      <c r="D151" s="43" t="s">
        <v>8</v>
      </c>
      <c r="E151" s="43" t="s">
        <v>358</v>
      </c>
      <c r="F151" s="43">
        <v>60</v>
      </c>
      <c r="G151" s="43"/>
      <c r="H151" s="43"/>
      <c r="I151" s="43" t="s">
        <v>525</v>
      </c>
      <c r="J151" s="43"/>
      <c r="K151" s="43"/>
      <c r="L151" s="43" t="s">
        <v>484</v>
      </c>
      <c r="M151" s="43" t="s">
        <v>359</v>
      </c>
      <c r="N151" s="43" t="s">
        <v>360</v>
      </c>
      <c r="O151" s="47">
        <v>74.12</v>
      </c>
      <c r="P151" s="47">
        <v>2.41</v>
      </c>
      <c r="Q151" s="47">
        <v>0</v>
      </c>
      <c r="R151" s="47">
        <v>2.41</v>
      </c>
      <c r="S151" s="72">
        <v>8</v>
      </c>
      <c r="T151" s="72">
        <v>8</v>
      </c>
      <c r="U151" s="72">
        <v>827</v>
      </c>
      <c r="V151" s="72">
        <v>929</v>
      </c>
      <c r="W151" s="72">
        <v>1073</v>
      </c>
      <c r="X151" s="72">
        <v>1318</v>
      </c>
      <c r="Y151" s="72">
        <v>1257</v>
      </c>
      <c r="Z151" s="72">
        <v>1327</v>
      </c>
      <c r="AA151" s="72">
        <v>7.8762130825738268</v>
      </c>
      <c r="AB151" s="72">
        <v>9.2446019661452628</v>
      </c>
      <c r="AC151" s="72">
        <v>4.0297658536585361</v>
      </c>
      <c r="AD151" s="72">
        <v>95</v>
      </c>
      <c r="AE151" s="72" t="s">
        <v>21</v>
      </c>
      <c r="AF151" s="72">
        <v>94.662753272599105</v>
      </c>
      <c r="AG151" s="72">
        <v>26.1809336153609</v>
      </c>
      <c r="AH151" s="72">
        <v>59.181922868217057</v>
      </c>
      <c r="AI151" s="72">
        <v>1969.0532706434567</v>
      </c>
      <c r="AJ151" s="72">
        <v>2320.3950935024609</v>
      </c>
      <c r="AK151" s="72">
        <v>826.10199999999998</v>
      </c>
      <c r="AL151" s="72">
        <v>16854.649355105015</v>
      </c>
      <c r="AM151" s="72">
        <v>36745.463968520198</v>
      </c>
      <c r="AN151" s="72">
        <v>23571.0255648772</v>
      </c>
      <c r="AO151" s="72">
        <v>6466.6906029941301</v>
      </c>
      <c r="AP151" s="72">
        <v>15268.936100000001</v>
      </c>
      <c r="AQ151" s="72">
        <v>371824</v>
      </c>
      <c r="AR151" s="72">
        <v>171502</v>
      </c>
      <c r="AS151" s="72">
        <v>192080</v>
      </c>
      <c r="AT151" s="72">
        <v>289973</v>
      </c>
      <c r="AU151" s="72">
        <v>702914.68</v>
      </c>
      <c r="AV151" s="72">
        <v>867903.69122563698</v>
      </c>
      <c r="AW151" s="72">
        <v>539398.06599125301</v>
      </c>
      <c r="AX151" s="72">
        <v>849506.08574509295</v>
      </c>
      <c r="AY151" s="78"/>
    </row>
    <row r="152" spans="1:56" s="2" customFormat="1" ht="18" x14ac:dyDescent="0.35">
      <c r="A152" s="61" t="s">
        <v>554</v>
      </c>
      <c r="B152" s="62">
        <v>41989</v>
      </c>
      <c r="C152" s="63" t="s">
        <v>0</v>
      </c>
      <c r="D152" s="63" t="s">
        <v>8</v>
      </c>
      <c r="E152" s="63" t="s">
        <v>361</v>
      </c>
      <c r="F152" s="63"/>
      <c r="G152" s="63"/>
      <c r="H152" s="63"/>
      <c r="I152" s="63"/>
      <c r="J152" s="63"/>
      <c r="K152" s="63"/>
      <c r="L152" s="63" t="s">
        <v>484</v>
      </c>
      <c r="M152" s="63" t="s">
        <v>362</v>
      </c>
      <c r="N152" s="63" t="s">
        <v>363</v>
      </c>
      <c r="O152" s="64">
        <v>130.81</v>
      </c>
      <c r="P152" s="64">
        <v>32.44</v>
      </c>
      <c r="Q152" s="64">
        <v>68.52</v>
      </c>
      <c r="R152" s="64">
        <v>100.96</v>
      </c>
      <c r="S152" s="56">
        <v>1448</v>
      </c>
      <c r="T152" s="56">
        <v>1589</v>
      </c>
      <c r="U152" s="56">
        <v>1789</v>
      </c>
      <c r="V152" s="56" t="s">
        <v>21</v>
      </c>
      <c r="W152" s="56" t="s">
        <v>21</v>
      </c>
      <c r="X152" s="56" t="s">
        <v>21</v>
      </c>
      <c r="Y152" s="90" t="s">
        <v>21</v>
      </c>
      <c r="Z152" s="72" t="s">
        <v>21</v>
      </c>
      <c r="AA152" s="90">
        <v>80.986910073367497</v>
      </c>
      <c r="AB152" s="90">
        <v>170.22738298948497</v>
      </c>
      <c r="AC152" s="90">
        <v>64.43067808219179</v>
      </c>
      <c r="AD152" s="90" t="s">
        <v>21</v>
      </c>
      <c r="AE152" s="90" t="s">
        <v>21</v>
      </c>
      <c r="AF152" s="90" t="s">
        <v>21</v>
      </c>
      <c r="AG152" s="90" t="s">
        <v>21</v>
      </c>
      <c r="AH152" s="72" t="s">
        <v>21</v>
      </c>
      <c r="AI152" s="90">
        <v>20246.727518341875</v>
      </c>
      <c r="AJ152" s="90">
        <v>42727.073130360724</v>
      </c>
      <c r="AK152" s="90">
        <v>18813.758000000002</v>
      </c>
      <c r="AL152" s="90" t="s">
        <v>21</v>
      </c>
      <c r="AM152" s="90" t="s">
        <v>21</v>
      </c>
      <c r="AN152" s="90" t="s">
        <v>21</v>
      </c>
      <c r="AO152" s="90" t="s">
        <v>21</v>
      </c>
      <c r="AP152" s="72" t="s">
        <v>21</v>
      </c>
      <c r="AQ152" s="90">
        <v>189006</v>
      </c>
      <c r="AR152" s="90">
        <v>174350</v>
      </c>
      <c r="AS152" s="90">
        <v>210797</v>
      </c>
      <c r="AT152" s="90" t="s">
        <v>21</v>
      </c>
      <c r="AU152" s="90" t="s">
        <v>21</v>
      </c>
      <c r="AV152" s="90" t="s">
        <v>21</v>
      </c>
      <c r="AW152" s="90" t="s">
        <v>21</v>
      </c>
      <c r="AX152" s="72" t="s">
        <v>21</v>
      </c>
      <c r="AY152" s="78" t="s">
        <v>571</v>
      </c>
    </row>
    <row r="153" spans="1:56" s="30" customFormat="1" ht="18" x14ac:dyDescent="0.35">
      <c r="A153" s="65" t="s">
        <v>486</v>
      </c>
      <c r="B153" s="66">
        <v>41787</v>
      </c>
      <c r="C153" s="67" t="s">
        <v>0</v>
      </c>
      <c r="D153" s="67" t="s">
        <v>8</v>
      </c>
      <c r="E153" s="67" t="s">
        <v>453</v>
      </c>
      <c r="F153" s="67">
        <v>45</v>
      </c>
      <c r="G153" s="67">
        <v>30</v>
      </c>
      <c r="H153" s="67">
        <v>2080</v>
      </c>
      <c r="I153" s="67" t="s">
        <v>526</v>
      </c>
      <c r="J153" s="67" t="s">
        <v>526</v>
      </c>
      <c r="K153" s="67" t="s">
        <v>494</v>
      </c>
      <c r="L153" s="67" t="s">
        <v>484</v>
      </c>
      <c r="M153" s="67" t="s">
        <v>69</v>
      </c>
      <c r="N153" s="67" t="s">
        <v>70</v>
      </c>
      <c r="O153" s="68">
        <v>68.150000000000006</v>
      </c>
      <c r="P153" s="68">
        <v>68.08</v>
      </c>
      <c r="Q153" s="68">
        <v>7.0000000000000007E-2</v>
      </c>
      <c r="R153" s="68">
        <v>68.150000000000006</v>
      </c>
      <c r="S153" s="56">
        <v>633</v>
      </c>
      <c r="T153" s="56">
        <v>612</v>
      </c>
      <c r="U153" s="56" t="s">
        <v>21</v>
      </c>
      <c r="V153" s="56" t="s">
        <v>21</v>
      </c>
      <c r="W153" s="56" t="s">
        <v>21</v>
      </c>
      <c r="X153" s="56" t="s">
        <v>21</v>
      </c>
      <c r="Y153" s="56" t="s">
        <v>21</v>
      </c>
      <c r="Z153" s="56" t="s">
        <v>21</v>
      </c>
      <c r="AA153" s="56">
        <v>38.691189999999999</v>
      </c>
      <c r="AB153" s="56">
        <v>40.176690000000001</v>
      </c>
      <c r="AC153" s="56">
        <v>8.08</v>
      </c>
      <c r="AD153" s="56" t="s">
        <v>21</v>
      </c>
      <c r="AE153" s="56" t="s">
        <v>21</v>
      </c>
      <c r="AF153" s="56" t="s">
        <v>21</v>
      </c>
      <c r="AG153" s="56" t="s">
        <v>21</v>
      </c>
      <c r="AH153" s="56" t="s">
        <v>21</v>
      </c>
      <c r="AI153" s="56">
        <v>5803.6786899999997</v>
      </c>
      <c r="AJ153" s="56">
        <v>10003.99617</v>
      </c>
      <c r="AK153" s="56">
        <v>2036.348</v>
      </c>
      <c r="AL153" s="56" t="s">
        <v>21</v>
      </c>
      <c r="AM153" s="56" t="s">
        <v>21</v>
      </c>
      <c r="AN153" s="56" t="s">
        <v>21</v>
      </c>
      <c r="AO153" s="56" t="s">
        <v>21</v>
      </c>
      <c r="AP153" s="56" t="s">
        <v>21</v>
      </c>
      <c r="AQ153" s="56">
        <v>41337.279999999999</v>
      </c>
      <c r="AR153" s="56">
        <v>42231.199999999997</v>
      </c>
      <c r="AS153" s="56" t="s">
        <v>21</v>
      </c>
      <c r="AT153" s="56" t="s">
        <v>21</v>
      </c>
      <c r="AU153" s="56" t="s">
        <v>21</v>
      </c>
      <c r="AV153" s="56" t="s">
        <v>21</v>
      </c>
      <c r="AW153" s="56" t="s">
        <v>21</v>
      </c>
      <c r="AX153" s="56" t="s">
        <v>21</v>
      </c>
      <c r="AY153" s="78" t="s">
        <v>571</v>
      </c>
    </row>
    <row r="154" spans="1:56" s="30" customFormat="1" ht="18" x14ac:dyDescent="0.35">
      <c r="A154" s="48" t="s">
        <v>364</v>
      </c>
      <c r="B154" s="49">
        <v>41736</v>
      </c>
      <c r="C154" s="38" t="s">
        <v>0</v>
      </c>
      <c r="D154" s="38" t="s">
        <v>8</v>
      </c>
      <c r="E154" s="38" t="s">
        <v>365</v>
      </c>
      <c r="F154" s="38">
        <v>30</v>
      </c>
      <c r="G154" s="38"/>
      <c r="H154" s="38"/>
      <c r="I154" s="38" t="s">
        <v>513</v>
      </c>
      <c r="J154" s="38"/>
      <c r="K154" s="38"/>
      <c r="L154" s="38" t="s">
        <v>484</v>
      </c>
      <c r="M154" s="38" t="s">
        <v>366</v>
      </c>
      <c r="N154" s="38" t="s">
        <v>367</v>
      </c>
      <c r="O154" s="50">
        <v>167.3</v>
      </c>
      <c r="P154" s="50" t="s">
        <v>514</v>
      </c>
      <c r="Q154" s="50">
        <v>153.9</v>
      </c>
      <c r="R154" s="50">
        <v>153.9</v>
      </c>
      <c r="S154" s="42">
        <v>714</v>
      </c>
      <c r="T154" s="42">
        <v>731</v>
      </c>
      <c r="U154" s="42">
        <v>720</v>
      </c>
      <c r="V154" s="42">
        <v>706</v>
      </c>
      <c r="W154" s="42">
        <v>764</v>
      </c>
      <c r="X154" s="42">
        <v>770</v>
      </c>
      <c r="Y154" s="42">
        <v>791</v>
      </c>
      <c r="Z154" s="72">
        <v>800</v>
      </c>
      <c r="AA154" s="42">
        <v>308</v>
      </c>
      <c r="AB154" s="42">
        <v>670</v>
      </c>
      <c r="AC154" s="42">
        <v>169</v>
      </c>
      <c r="AD154" s="42">
        <v>152</v>
      </c>
      <c r="AE154" s="42">
        <v>145</v>
      </c>
      <c r="AF154" s="42">
        <v>138</v>
      </c>
      <c r="AG154" s="42">
        <v>135</v>
      </c>
      <c r="AH154" s="42">
        <v>110.36111877911338</v>
      </c>
      <c r="AI154" s="42">
        <v>56395</v>
      </c>
      <c r="AJ154" s="42">
        <v>168255</v>
      </c>
      <c r="AK154" s="42">
        <v>42884</v>
      </c>
      <c r="AL154" s="42">
        <v>38247</v>
      </c>
      <c r="AM154" s="42">
        <v>36016</v>
      </c>
      <c r="AN154" s="42">
        <v>34349</v>
      </c>
      <c r="AO154" s="42">
        <v>34134</v>
      </c>
      <c r="AP154" s="42">
        <v>28031.724169894798</v>
      </c>
      <c r="AQ154" s="42">
        <v>260905</v>
      </c>
      <c r="AR154" s="42">
        <v>297050</v>
      </c>
      <c r="AS154" s="42">
        <v>311869.2</v>
      </c>
      <c r="AT154" s="42">
        <v>286517.2</v>
      </c>
      <c r="AU154" s="42">
        <v>311840</v>
      </c>
      <c r="AV154" s="42">
        <v>260732.41</v>
      </c>
      <c r="AW154" s="42">
        <v>338973.79838033539</v>
      </c>
      <c r="AX154" s="42">
        <v>353796.09447000001</v>
      </c>
      <c r="AY154" s="78"/>
      <c r="BB154" s="33"/>
    </row>
    <row r="155" spans="1:56" s="30" customFormat="1" ht="18" x14ac:dyDescent="0.35">
      <c r="A155" s="48" t="s">
        <v>364</v>
      </c>
      <c r="B155" s="49">
        <v>41744</v>
      </c>
      <c r="C155" s="38" t="s">
        <v>17</v>
      </c>
      <c r="D155" s="38" t="s">
        <v>8</v>
      </c>
      <c r="E155" s="38" t="s">
        <v>368</v>
      </c>
      <c r="F155" s="43">
        <v>40</v>
      </c>
      <c r="G155" s="43"/>
      <c r="H155" s="43"/>
      <c r="I155" s="43" t="s">
        <v>506</v>
      </c>
      <c r="J155" s="38"/>
      <c r="K155" s="38"/>
      <c r="L155" s="38" t="s">
        <v>484</v>
      </c>
      <c r="M155" s="38" t="s">
        <v>369</v>
      </c>
      <c r="N155" s="38" t="s">
        <v>370</v>
      </c>
      <c r="O155" s="50">
        <v>538.5</v>
      </c>
      <c r="P155" s="50">
        <v>90.3</v>
      </c>
      <c r="Q155" s="50">
        <v>125.6</v>
      </c>
      <c r="R155" s="50">
        <v>215.9</v>
      </c>
      <c r="S155" s="42">
        <v>627</v>
      </c>
      <c r="T155" s="42">
        <v>1054</v>
      </c>
      <c r="U155" s="42">
        <v>1157</v>
      </c>
      <c r="V155" s="42">
        <v>1252</v>
      </c>
      <c r="W155" s="42">
        <v>1288</v>
      </c>
      <c r="X155" s="42">
        <v>1223</v>
      </c>
      <c r="Y155" s="42">
        <v>1295</v>
      </c>
      <c r="Z155" s="72">
        <v>1140</v>
      </c>
      <c r="AA155" s="42">
        <v>2503</v>
      </c>
      <c r="AB155" s="42">
        <v>167</v>
      </c>
      <c r="AC155" s="42">
        <v>160</v>
      </c>
      <c r="AD155" s="42">
        <v>136</v>
      </c>
      <c r="AE155" s="42">
        <v>202</v>
      </c>
      <c r="AF155" s="42">
        <v>245</v>
      </c>
      <c r="AG155" s="42">
        <v>301</v>
      </c>
      <c r="AH155" s="42">
        <v>732.63666764319294</v>
      </c>
      <c r="AI155" s="42">
        <v>443087</v>
      </c>
      <c r="AJ155" s="42">
        <v>41127</v>
      </c>
      <c r="AK155" s="42">
        <v>40331</v>
      </c>
      <c r="AL155" s="42">
        <v>33915</v>
      </c>
      <c r="AM155" s="42">
        <v>50156</v>
      </c>
      <c r="AN155" s="42">
        <v>61122</v>
      </c>
      <c r="AO155" s="42">
        <v>75734</v>
      </c>
      <c r="AP155" s="42">
        <v>186089.713581371</v>
      </c>
      <c r="AQ155" s="42">
        <v>146987</v>
      </c>
      <c r="AR155" s="42">
        <v>249690</v>
      </c>
      <c r="AS155" s="42">
        <v>261533</v>
      </c>
      <c r="AT155" s="42">
        <v>258830</v>
      </c>
      <c r="AU155" s="42">
        <v>262440</v>
      </c>
      <c r="AV155" s="42">
        <v>349045</v>
      </c>
      <c r="AW155" s="42">
        <v>105065</v>
      </c>
      <c r="AX155" s="42">
        <v>142607</v>
      </c>
      <c r="AY155" s="78"/>
      <c r="AZ155" s="36"/>
    </row>
    <row r="156" spans="1:56" s="30" customFormat="1" ht="18" x14ac:dyDescent="0.35">
      <c r="A156" s="48" t="s">
        <v>364</v>
      </c>
      <c r="B156" s="49">
        <v>41766</v>
      </c>
      <c r="C156" s="38" t="s">
        <v>0</v>
      </c>
      <c r="D156" s="38" t="s">
        <v>8</v>
      </c>
      <c r="E156" s="38" t="s">
        <v>371</v>
      </c>
      <c r="F156" s="40">
        <v>50</v>
      </c>
      <c r="G156" s="40"/>
      <c r="H156" s="40"/>
      <c r="I156" s="40" t="s">
        <v>509</v>
      </c>
      <c r="J156" s="38"/>
      <c r="K156" s="38"/>
      <c r="L156" s="38" t="s">
        <v>484</v>
      </c>
      <c r="M156" s="38" t="s">
        <v>372</v>
      </c>
      <c r="N156" s="38" t="s">
        <v>373</v>
      </c>
      <c r="O156" s="50">
        <v>2076.1999999999998</v>
      </c>
      <c r="P156" s="50">
        <v>269.2</v>
      </c>
      <c r="Q156" s="50">
        <v>316.39999999999998</v>
      </c>
      <c r="R156" s="50">
        <v>585.70000000000005</v>
      </c>
      <c r="S156" s="42">
        <v>8688</v>
      </c>
      <c r="T156" s="42">
        <v>8330</v>
      </c>
      <c r="U156" s="42">
        <v>9021</v>
      </c>
      <c r="V156" s="42">
        <v>9478</v>
      </c>
      <c r="W156" s="42">
        <v>10231</v>
      </c>
      <c r="X156" s="42">
        <v>10571</v>
      </c>
      <c r="Y156" s="42">
        <v>10692</v>
      </c>
      <c r="Z156" s="72">
        <v>10509</v>
      </c>
      <c r="AA156" s="42">
        <v>4359</v>
      </c>
      <c r="AB156" s="42">
        <v>2212</v>
      </c>
      <c r="AC156" s="42">
        <v>1549</v>
      </c>
      <c r="AD156" s="42">
        <v>3119</v>
      </c>
      <c r="AE156" s="42">
        <v>3207</v>
      </c>
      <c r="AF156" s="42">
        <v>3811</v>
      </c>
      <c r="AG156" s="42">
        <v>4548</v>
      </c>
      <c r="AH156" s="42">
        <v>3165.1949269949841</v>
      </c>
      <c r="AI156" s="42">
        <v>714828</v>
      </c>
      <c r="AJ156" s="42">
        <v>555230</v>
      </c>
      <c r="AK156" s="42">
        <v>393396</v>
      </c>
      <c r="AL156" s="42">
        <v>782944</v>
      </c>
      <c r="AM156" s="42">
        <v>798569</v>
      </c>
      <c r="AN156" s="42">
        <v>948917</v>
      </c>
      <c r="AO156" s="42">
        <v>1146161</v>
      </c>
      <c r="AP156" s="42">
        <v>803959.511456726</v>
      </c>
      <c r="AQ156" s="42">
        <v>1149205</v>
      </c>
      <c r="AR156" s="42">
        <v>1261558</v>
      </c>
      <c r="AS156" s="42">
        <v>1337780</v>
      </c>
      <c r="AT156" s="42">
        <v>1395795.2</v>
      </c>
      <c r="AU156" s="42">
        <v>1590000</v>
      </c>
      <c r="AV156" s="42">
        <v>1620780.63</v>
      </c>
      <c r="AW156" s="42">
        <v>1595011.4061100604</v>
      </c>
      <c r="AX156" s="42">
        <v>1833465.3414999999</v>
      </c>
      <c r="AY156" s="78"/>
      <c r="AZ156" s="36"/>
      <c r="BB156" s="34"/>
    </row>
    <row r="157" spans="1:56" s="30" customFormat="1" ht="18" x14ac:dyDescent="0.35">
      <c r="A157" s="48" t="s">
        <v>364</v>
      </c>
      <c r="B157" s="49">
        <v>41775</v>
      </c>
      <c r="C157" s="38" t="s">
        <v>0</v>
      </c>
      <c r="D157" s="38" t="s">
        <v>8</v>
      </c>
      <c r="E157" s="38" t="s">
        <v>374</v>
      </c>
      <c r="F157" s="43">
        <v>30</v>
      </c>
      <c r="G157" s="43"/>
      <c r="H157" s="43"/>
      <c r="I157" s="43" t="s">
        <v>513</v>
      </c>
      <c r="J157" s="38"/>
      <c r="K157" s="38"/>
      <c r="L157" s="38" t="s">
        <v>484</v>
      </c>
      <c r="M157" s="38" t="s">
        <v>375</v>
      </c>
      <c r="N157" s="38" t="s">
        <v>376</v>
      </c>
      <c r="O157" s="50">
        <v>505.7</v>
      </c>
      <c r="P157" s="50">
        <v>63.2</v>
      </c>
      <c r="Q157" s="50">
        <v>103</v>
      </c>
      <c r="R157" s="50">
        <v>166.2</v>
      </c>
      <c r="S157" s="42">
        <v>42</v>
      </c>
      <c r="T157" s="42">
        <v>47</v>
      </c>
      <c r="U157" s="42">
        <v>49</v>
      </c>
      <c r="V157" s="42">
        <v>56</v>
      </c>
      <c r="W157" s="42">
        <v>62</v>
      </c>
      <c r="X157" s="42">
        <v>107</v>
      </c>
      <c r="Y157" s="42">
        <v>85</v>
      </c>
      <c r="Z157" s="72">
        <v>77</v>
      </c>
      <c r="AA157" s="42">
        <v>464</v>
      </c>
      <c r="AB157" s="42">
        <v>211</v>
      </c>
      <c r="AC157" s="42">
        <v>136</v>
      </c>
      <c r="AD157" s="42">
        <v>316</v>
      </c>
      <c r="AE157" s="42">
        <v>380</v>
      </c>
      <c r="AF157" s="42">
        <v>308</v>
      </c>
      <c r="AG157" s="42">
        <v>218</v>
      </c>
      <c r="AH157" s="42">
        <v>329.6632508324264</v>
      </c>
      <c r="AI157" s="42">
        <v>70530</v>
      </c>
      <c r="AJ157" s="42">
        <v>51969</v>
      </c>
      <c r="AK157" s="42">
        <v>33471</v>
      </c>
      <c r="AL157" s="42">
        <v>79218</v>
      </c>
      <c r="AM157" s="42">
        <v>93359</v>
      </c>
      <c r="AN157" s="42">
        <v>76604</v>
      </c>
      <c r="AO157" s="42">
        <v>55009</v>
      </c>
      <c r="AP157" s="42">
        <v>83734.465711436307</v>
      </c>
      <c r="AQ157" s="42">
        <v>41511</v>
      </c>
      <c r="AR157" s="42">
        <v>48622</v>
      </c>
      <c r="AS157" s="42">
        <v>48827.7</v>
      </c>
      <c r="AT157" s="42">
        <v>47742.7</v>
      </c>
      <c r="AU157" s="42">
        <v>53274</v>
      </c>
      <c r="AV157" s="42">
        <v>57350.55</v>
      </c>
      <c r="AW157" s="42">
        <v>55815.588496728669</v>
      </c>
      <c r="AX157" s="42">
        <v>149129.83630999998</v>
      </c>
      <c r="AY157" s="78"/>
      <c r="AZ157" s="36"/>
      <c r="BB157" s="35"/>
      <c r="BC157" s="35"/>
    </row>
    <row r="158" spans="1:56" s="30" customFormat="1" ht="18" x14ac:dyDescent="0.35">
      <c r="A158" s="48" t="s">
        <v>364</v>
      </c>
      <c r="B158" s="49">
        <v>41814</v>
      </c>
      <c r="C158" s="38" t="s">
        <v>0</v>
      </c>
      <c r="D158" s="38" t="s">
        <v>8</v>
      </c>
      <c r="E158" s="38" t="s">
        <v>377</v>
      </c>
      <c r="F158" s="43">
        <v>30</v>
      </c>
      <c r="G158" s="43"/>
      <c r="H158" s="43"/>
      <c r="I158" s="43" t="s">
        <v>513</v>
      </c>
      <c r="J158" s="38"/>
      <c r="K158" s="38"/>
      <c r="L158" s="38" t="s">
        <v>484</v>
      </c>
      <c r="M158" s="38" t="s">
        <v>378</v>
      </c>
      <c r="N158" s="38" t="s">
        <v>379</v>
      </c>
      <c r="O158" s="50">
        <v>163</v>
      </c>
      <c r="P158" s="50">
        <v>51</v>
      </c>
      <c r="Q158" s="50">
        <v>2.2000000000000002</v>
      </c>
      <c r="R158" s="50">
        <v>53.1</v>
      </c>
      <c r="S158" s="42">
        <v>200</v>
      </c>
      <c r="T158" s="42">
        <v>205</v>
      </c>
      <c r="U158" s="42">
        <v>219</v>
      </c>
      <c r="V158" s="42">
        <v>211</v>
      </c>
      <c r="W158" s="42">
        <v>225</v>
      </c>
      <c r="X158" s="42">
        <v>240</v>
      </c>
      <c r="Y158" s="42">
        <v>259</v>
      </c>
      <c r="Z158" s="72">
        <v>251</v>
      </c>
      <c r="AA158" s="42">
        <v>116</v>
      </c>
      <c r="AB158" s="42">
        <v>111</v>
      </c>
      <c r="AC158" s="42">
        <v>70</v>
      </c>
      <c r="AD158" s="42">
        <v>108</v>
      </c>
      <c r="AE158" s="42">
        <v>85</v>
      </c>
      <c r="AF158" s="42">
        <v>82</v>
      </c>
      <c r="AG158" s="42">
        <v>111</v>
      </c>
      <c r="AH158" s="42">
        <v>82.339174545519356</v>
      </c>
      <c r="AI158" s="42">
        <v>15328</v>
      </c>
      <c r="AJ158" s="42">
        <v>27655</v>
      </c>
      <c r="AK158" s="42">
        <v>17633</v>
      </c>
      <c r="AL158" s="42">
        <v>27072</v>
      </c>
      <c r="AM158" s="42">
        <v>21067</v>
      </c>
      <c r="AN158" s="42">
        <v>20404</v>
      </c>
      <c r="AO158" s="42">
        <v>27732</v>
      </c>
      <c r="AP158" s="42">
        <v>20831.811160016397</v>
      </c>
      <c r="AQ158" s="42">
        <v>46242.5</v>
      </c>
      <c r="AR158" s="42">
        <v>54640.4</v>
      </c>
      <c r="AS158" s="42">
        <v>58895.3</v>
      </c>
      <c r="AT158" s="42">
        <v>60341.4</v>
      </c>
      <c r="AU158" s="42">
        <v>67193</v>
      </c>
      <c r="AV158" s="42">
        <v>73787.64</v>
      </c>
      <c r="AW158" s="42">
        <v>84083.104959669072</v>
      </c>
      <c r="AX158" s="42">
        <v>87688.985409999994</v>
      </c>
      <c r="AY158" s="78"/>
      <c r="AZ158" s="36"/>
      <c r="BB158" s="31"/>
      <c r="BC158" s="31"/>
      <c r="BD158" s="31"/>
    </row>
    <row r="159" spans="1:56" s="30" customFormat="1" ht="18" x14ac:dyDescent="0.35">
      <c r="A159" s="48" t="s">
        <v>364</v>
      </c>
      <c r="B159" s="49">
        <v>41948</v>
      </c>
      <c r="C159" s="38" t="s">
        <v>0</v>
      </c>
      <c r="D159" s="38" t="s">
        <v>8</v>
      </c>
      <c r="E159" s="38" t="s">
        <v>380</v>
      </c>
      <c r="F159" s="38">
        <v>20</v>
      </c>
      <c r="G159" s="38"/>
      <c r="H159" s="38"/>
      <c r="I159" s="38" t="s">
        <v>515</v>
      </c>
      <c r="J159" s="38"/>
      <c r="K159" s="38"/>
      <c r="L159" s="38" t="s">
        <v>484</v>
      </c>
      <c r="M159" s="38" t="s">
        <v>381</v>
      </c>
      <c r="N159" s="38" t="s">
        <v>382</v>
      </c>
      <c r="O159" s="50">
        <v>400.9</v>
      </c>
      <c r="P159" s="50">
        <v>92.6</v>
      </c>
      <c r="Q159" s="50">
        <v>1.7</v>
      </c>
      <c r="R159" s="50">
        <v>94.3</v>
      </c>
      <c r="S159" s="42">
        <v>74</v>
      </c>
      <c r="T159" s="42">
        <v>89</v>
      </c>
      <c r="U159" s="42">
        <v>103</v>
      </c>
      <c r="V159" s="42">
        <v>108</v>
      </c>
      <c r="W159" s="42">
        <v>117</v>
      </c>
      <c r="X159" s="42">
        <v>135</v>
      </c>
      <c r="Y159" s="42">
        <v>145</v>
      </c>
      <c r="Z159" s="72">
        <v>163</v>
      </c>
      <c r="AA159" s="42">
        <v>834</v>
      </c>
      <c r="AB159" s="42">
        <v>468</v>
      </c>
      <c r="AC159" s="42">
        <v>374</v>
      </c>
      <c r="AD159" s="42">
        <v>336</v>
      </c>
      <c r="AE159" s="42">
        <v>366</v>
      </c>
      <c r="AF159" s="42">
        <v>238</v>
      </c>
      <c r="AG159" s="42">
        <v>1766</v>
      </c>
      <c r="AH159" s="42">
        <v>1279.8728718928933</v>
      </c>
      <c r="AI159" s="42">
        <v>30871</v>
      </c>
      <c r="AJ159" s="42">
        <v>117539</v>
      </c>
      <c r="AK159" s="42">
        <v>94999</v>
      </c>
      <c r="AL159" s="42">
        <v>84366</v>
      </c>
      <c r="AM159" s="42">
        <v>91014</v>
      </c>
      <c r="AN159" s="42">
        <v>59329</v>
      </c>
      <c r="AO159" s="42">
        <v>445042</v>
      </c>
      <c r="AP159" s="42">
        <v>323807.83658890199</v>
      </c>
      <c r="AQ159" s="42">
        <v>22143</v>
      </c>
      <c r="AR159" s="42">
        <v>26779</v>
      </c>
      <c r="AS159" s="42">
        <v>21453.7</v>
      </c>
      <c r="AT159" s="42">
        <v>17111.7</v>
      </c>
      <c r="AU159" s="42">
        <v>9510</v>
      </c>
      <c r="AV159" s="42">
        <v>18560.64</v>
      </c>
      <c r="AW159" s="42">
        <v>8730.4708501105397</v>
      </c>
      <c r="AX159" s="42">
        <v>9425.8266700000004</v>
      </c>
      <c r="AY159" s="78"/>
      <c r="AZ159" s="36"/>
      <c r="BB159" s="31"/>
      <c r="BC159" s="31"/>
      <c r="BD159" s="31"/>
    </row>
    <row r="160" spans="1:56" s="30" customFormat="1" ht="18" x14ac:dyDescent="0.35">
      <c r="A160" s="48" t="s">
        <v>485</v>
      </c>
      <c r="B160" s="49">
        <v>41815</v>
      </c>
      <c r="C160" s="38" t="s">
        <v>0</v>
      </c>
      <c r="D160" s="38" t="s">
        <v>8</v>
      </c>
      <c r="E160" s="38" t="s">
        <v>66</v>
      </c>
      <c r="F160" s="43"/>
      <c r="G160" s="43"/>
      <c r="H160" s="43"/>
      <c r="I160" s="43"/>
      <c r="J160" s="38"/>
      <c r="K160" s="38"/>
      <c r="L160" s="38" t="s">
        <v>484</v>
      </c>
      <c r="M160" s="38" t="s">
        <v>67</v>
      </c>
      <c r="N160" s="38" t="s">
        <v>68</v>
      </c>
      <c r="O160" s="50">
        <v>435.005</v>
      </c>
      <c r="P160" s="50">
        <v>150</v>
      </c>
      <c r="Q160" s="50">
        <v>285</v>
      </c>
      <c r="R160" s="50">
        <v>435</v>
      </c>
      <c r="S160" s="42">
        <v>3109</v>
      </c>
      <c r="T160" s="42">
        <v>3062</v>
      </c>
      <c r="U160" s="42">
        <v>3393</v>
      </c>
      <c r="V160" s="42">
        <v>3402</v>
      </c>
      <c r="W160" s="42">
        <v>3465</v>
      </c>
      <c r="X160" s="42">
        <v>3371</v>
      </c>
      <c r="Y160" s="42">
        <v>2655</v>
      </c>
      <c r="Z160" s="72">
        <v>2538</v>
      </c>
      <c r="AA160" s="42">
        <v>748.24361206153901</v>
      </c>
      <c r="AB160" s="42">
        <v>361.12873879435472</v>
      </c>
      <c r="AC160" s="42">
        <v>157.68987057831333</v>
      </c>
      <c r="AD160" s="42" t="s">
        <v>21</v>
      </c>
      <c r="AE160" s="42" t="s">
        <v>21</v>
      </c>
      <c r="AF160" s="42" t="s">
        <v>21</v>
      </c>
      <c r="AG160" s="42" t="s">
        <v>21</v>
      </c>
      <c r="AH160" s="42" t="s">
        <v>21</v>
      </c>
      <c r="AI160" s="42">
        <v>97271.669569999998</v>
      </c>
      <c r="AJ160" s="42">
        <v>89559.927219999998</v>
      </c>
      <c r="AK160" s="42">
        <v>39264.777774000017</v>
      </c>
      <c r="AL160" s="42" t="s">
        <v>21</v>
      </c>
      <c r="AM160" s="42" t="s">
        <v>21</v>
      </c>
      <c r="AN160" s="42" t="s">
        <v>21</v>
      </c>
      <c r="AO160" s="42" t="s">
        <v>21</v>
      </c>
      <c r="AP160" s="42" t="s">
        <v>21</v>
      </c>
      <c r="AQ160" s="42">
        <v>547382</v>
      </c>
      <c r="AR160" s="42">
        <v>528914</v>
      </c>
      <c r="AS160" s="42">
        <v>580214</v>
      </c>
      <c r="AT160" s="42">
        <v>705700</v>
      </c>
      <c r="AU160" s="42">
        <v>750700</v>
      </c>
      <c r="AV160" s="42">
        <v>653100</v>
      </c>
      <c r="AW160" s="42">
        <v>526900</v>
      </c>
      <c r="AX160" s="42">
        <v>497554</v>
      </c>
      <c r="AY160" s="78"/>
      <c r="AZ160" s="36"/>
    </row>
    <row r="161" spans="1:51" s="30" customFormat="1" ht="18" x14ac:dyDescent="0.35">
      <c r="A161" s="48" t="s">
        <v>481</v>
      </c>
      <c r="B161" s="49">
        <v>41647</v>
      </c>
      <c r="C161" s="38" t="s">
        <v>0</v>
      </c>
      <c r="D161" s="38" t="s">
        <v>383</v>
      </c>
      <c r="E161" s="38" t="s">
        <v>384</v>
      </c>
      <c r="F161" s="43"/>
      <c r="G161" s="43"/>
      <c r="H161" s="38">
        <v>400</v>
      </c>
      <c r="I161" s="43"/>
      <c r="J161" s="38"/>
      <c r="K161" s="38" t="s">
        <v>496</v>
      </c>
      <c r="L161" s="38" t="s">
        <v>484</v>
      </c>
      <c r="M161" s="38" t="s">
        <v>385</v>
      </c>
      <c r="N161" s="38" t="s">
        <v>386</v>
      </c>
      <c r="O161" s="50">
        <v>41.7</v>
      </c>
      <c r="P161" s="50">
        <v>12.071107712893053</v>
      </c>
      <c r="Q161" s="50">
        <v>0</v>
      </c>
      <c r="R161" s="50">
        <v>12.071107712893053</v>
      </c>
      <c r="S161" s="42">
        <v>275</v>
      </c>
      <c r="T161" s="42">
        <v>318</v>
      </c>
      <c r="U161" s="42">
        <v>385</v>
      </c>
      <c r="V161" s="42">
        <v>252</v>
      </c>
      <c r="W161" s="42">
        <v>108</v>
      </c>
      <c r="X161" s="42">
        <v>110</v>
      </c>
      <c r="Y161" s="42">
        <v>93</v>
      </c>
      <c r="Z161" s="72">
        <v>64</v>
      </c>
      <c r="AA161" s="42">
        <v>55.24</v>
      </c>
      <c r="AB161" s="42">
        <v>21.1</v>
      </c>
      <c r="AC161" s="42">
        <v>9.5399999999999991</v>
      </c>
      <c r="AD161" s="42">
        <v>22.61</v>
      </c>
      <c r="AE161" s="42">
        <v>12.99</v>
      </c>
      <c r="AF161" s="42">
        <v>48.55</v>
      </c>
      <c r="AG161" s="42">
        <v>25.52</v>
      </c>
      <c r="AH161" s="42">
        <v>51.35</v>
      </c>
      <c r="AI161" s="42">
        <v>13588.56</v>
      </c>
      <c r="AJ161" s="42">
        <v>5295.53</v>
      </c>
      <c r="AK161" s="42">
        <v>2393.4</v>
      </c>
      <c r="AL161" s="42">
        <v>5652.5</v>
      </c>
      <c r="AM161" s="42">
        <v>3209.27</v>
      </c>
      <c r="AN161" s="42">
        <v>12039.43</v>
      </c>
      <c r="AO161" s="42">
        <v>6432.16</v>
      </c>
      <c r="AP161" s="42">
        <v>12888.57</v>
      </c>
      <c r="AQ161" s="42">
        <v>74864.100000000006</v>
      </c>
      <c r="AR161" s="42">
        <v>96660</v>
      </c>
      <c r="AS161" s="42">
        <v>104741.64</v>
      </c>
      <c r="AT161" s="42">
        <v>22489.39</v>
      </c>
      <c r="AU161" s="42">
        <v>15210.27</v>
      </c>
      <c r="AV161" s="42">
        <v>15095.097210481799</v>
      </c>
      <c r="AW161" s="42">
        <v>20099.029210000001</v>
      </c>
      <c r="AX161" s="42" t="s">
        <v>21</v>
      </c>
      <c r="AY161" s="78"/>
    </row>
    <row r="162" spans="1:51" s="30" customFormat="1" ht="18" x14ac:dyDescent="0.35">
      <c r="A162" s="48" t="s">
        <v>481</v>
      </c>
      <c r="B162" s="49">
        <v>41648</v>
      </c>
      <c r="C162" s="38" t="s">
        <v>0</v>
      </c>
      <c r="D162" s="38" t="s">
        <v>383</v>
      </c>
      <c r="E162" s="38" t="s">
        <v>387</v>
      </c>
      <c r="F162" s="43"/>
      <c r="G162" s="43"/>
      <c r="H162" s="38">
        <v>400</v>
      </c>
      <c r="I162" s="43"/>
      <c r="J162" s="38"/>
      <c r="K162" s="38" t="s">
        <v>496</v>
      </c>
      <c r="L162" s="38" t="s">
        <v>484</v>
      </c>
      <c r="M162" s="38" t="s">
        <v>388</v>
      </c>
      <c r="N162" s="38" t="s">
        <v>389</v>
      </c>
      <c r="O162" s="50">
        <v>16.8</v>
      </c>
      <c r="P162" s="50">
        <v>2.9699894867628784</v>
      </c>
      <c r="Q162" s="50">
        <v>2.4299913982605372</v>
      </c>
      <c r="R162" s="50">
        <v>5.3999808850234157</v>
      </c>
      <c r="S162" s="42">
        <v>162</v>
      </c>
      <c r="T162" s="42">
        <v>190</v>
      </c>
      <c r="U162" s="42">
        <v>200</v>
      </c>
      <c r="V162" s="42">
        <v>232</v>
      </c>
      <c r="W162" s="42">
        <v>267</v>
      </c>
      <c r="X162" s="42">
        <v>275</v>
      </c>
      <c r="Y162" s="42">
        <v>294</v>
      </c>
      <c r="Z162" s="94" t="s">
        <v>21</v>
      </c>
      <c r="AA162" s="42">
        <v>7.79</v>
      </c>
      <c r="AB162" s="42">
        <v>6.62</v>
      </c>
      <c r="AC162" s="42">
        <v>24.12</v>
      </c>
      <c r="AD162" s="42">
        <v>32.36</v>
      </c>
      <c r="AE162" s="42">
        <v>15.16</v>
      </c>
      <c r="AF162" s="42">
        <v>6.45</v>
      </c>
      <c r="AG162" s="42">
        <v>14.86</v>
      </c>
      <c r="AH162" s="42">
        <v>55.79</v>
      </c>
      <c r="AI162" s="42">
        <v>1909.19</v>
      </c>
      <c r="AJ162" s="42">
        <v>1662.36</v>
      </c>
      <c r="AK162" s="42">
        <v>6053.72</v>
      </c>
      <c r="AL162" s="42">
        <v>8090.77</v>
      </c>
      <c r="AM162" s="42">
        <v>3743.45</v>
      </c>
      <c r="AN162" s="42">
        <v>1599.52</v>
      </c>
      <c r="AO162" s="42">
        <v>3744.41</v>
      </c>
      <c r="AP162" s="42">
        <v>14002.12</v>
      </c>
      <c r="AQ162" s="42">
        <v>46647.1</v>
      </c>
      <c r="AR162" s="42">
        <v>51048.2</v>
      </c>
      <c r="AS162" s="42">
        <v>59424.05</v>
      </c>
      <c r="AT162" s="42">
        <v>89914.17</v>
      </c>
      <c r="AU162" s="42">
        <v>99768.9</v>
      </c>
      <c r="AV162" s="42">
        <v>103049.45054945</v>
      </c>
      <c r="AW162" s="42">
        <v>92850.177689999997</v>
      </c>
      <c r="AX162" s="42">
        <v>215697.70228</v>
      </c>
      <c r="AY162" s="78"/>
    </row>
    <row r="163" spans="1:51" s="30" customFormat="1" ht="18" x14ac:dyDescent="0.35">
      <c r="A163" s="48" t="s">
        <v>481</v>
      </c>
      <c r="B163" s="49">
        <v>41723</v>
      </c>
      <c r="C163" s="38" t="s">
        <v>0</v>
      </c>
      <c r="D163" s="38" t="s">
        <v>383</v>
      </c>
      <c r="E163" s="38" t="s">
        <v>390</v>
      </c>
      <c r="F163" s="43"/>
      <c r="G163" s="43"/>
      <c r="H163" s="38">
        <v>600</v>
      </c>
      <c r="I163" s="43"/>
      <c r="J163" s="38"/>
      <c r="K163" s="38" t="s">
        <v>520</v>
      </c>
      <c r="L163" s="38" t="s">
        <v>484</v>
      </c>
      <c r="M163" s="38" t="s">
        <v>391</v>
      </c>
      <c r="N163" s="38" t="s">
        <v>392</v>
      </c>
      <c r="O163" s="50">
        <v>9.8000000000000007</v>
      </c>
      <c r="P163" s="50">
        <v>2.7477778839720921</v>
      </c>
      <c r="Q163" s="50">
        <v>0</v>
      </c>
      <c r="R163" s="50">
        <v>2.7477778839720921</v>
      </c>
      <c r="S163" s="42">
        <v>62</v>
      </c>
      <c r="T163" s="42">
        <v>78</v>
      </c>
      <c r="U163" s="42">
        <v>82</v>
      </c>
      <c r="V163" s="42">
        <v>54</v>
      </c>
      <c r="W163" s="42">
        <v>64</v>
      </c>
      <c r="X163" s="42">
        <v>57</v>
      </c>
      <c r="Y163" s="42">
        <v>56</v>
      </c>
      <c r="Z163" s="94" t="s">
        <v>21</v>
      </c>
      <c r="AA163" s="42">
        <v>13.44</v>
      </c>
      <c r="AB163" s="42">
        <v>5.74</v>
      </c>
      <c r="AC163" s="42">
        <v>2</v>
      </c>
      <c r="AD163" s="42">
        <v>1.58</v>
      </c>
      <c r="AE163" s="42">
        <v>2.42</v>
      </c>
      <c r="AF163" s="42">
        <v>0.5</v>
      </c>
      <c r="AG163" s="42">
        <v>2.02</v>
      </c>
      <c r="AH163" s="42">
        <v>6.01</v>
      </c>
      <c r="AI163" s="42">
        <v>2581.31</v>
      </c>
      <c r="AJ163" s="42">
        <v>1439.86</v>
      </c>
      <c r="AK163" s="42">
        <v>502.88</v>
      </c>
      <c r="AL163" s="42">
        <v>395.83</v>
      </c>
      <c r="AM163" s="42">
        <v>596.78</v>
      </c>
      <c r="AN163" s="42">
        <v>124.06</v>
      </c>
      <c r="AO163" s="42">
        <v>510.22</v>
      </c>
      <c r="AP163" s="42">
        <v>1508.55</v>
      </c>
      <c r="AQ163" s="42">
        <v>4022.11</v>
      </c>
      <c r="AR163" s="42">
        <v>4455.22</v>
      </c>
      <c r="AS163" s="42">
        <v>3699.82</v>
      </c>
      <c r="AT163" s="42">
        <v>5365.75</v>
      </c>
      <c r="AU163" s="42">
        <v>6140.47</v>
      </c>
      <c r="AV163" s="42">
        <v>6143.0449891988301</v>
      </c>
      <c r="AW163" s="42">
        <v>5111.1640799999996</v>
      </c>
      <c r="AX163" s="42">
        <v>8804.7479000000003</v>
      </c>
      <c r="AY163" s="78"/>
    </row>
    <row r="164" spans="1:51" s="30" customFormat="1" ht="18" x14ac:dyDescent="0.35">
      <c r="A164" s="48" t="s">
        <v>481</v>
      </c>
      <c r="B164" s="49">
        <v>41740</v>
      </c>
      <c r="C164" s="38" t="s">
        <v>0</v>
      </c>
      <c r="D164" s="38" t="s">
        <v>383</v>
      </c>
      <c r="E164" s="38" t="s">
        <v>393</v>
      </c>
      <c r="F164" s="43"/>
      <c r="G164" s="43"/>
      <c r="H164" s="38">
        <v>800</v>
      </c>
      <c r="I164" s="43"/>
      <c r="J164" s="38"/>
      <c r="K164" s="38" t="s">
        <v>503</v>
      </c>
      <c r="L164" s="38" t="s">
        <v>484</v>
      </c>
      <c r="M164" s="38" t="s">
        <v>394</v>
      </c>
      <c r="N164" s="38" t="s">
        <v>395</v>
      </c>
      <c r="O164" s="50">
        <v>114</v>
      </c>
      <c r="P164" s="50">
        <v>0</v>
      </c>
      <c r="Q164" s="50">
        <v>14.310845359839433</v>
      </c>
      <c r="R164" s="50">
        <v>14.310845359839433</v>
      </c>
      <c r="S164" s="42">
        <v>34</v>
      </c>
      <c r="T164" s="42">
        <v>62</v>
      </c>
      <c r="U164" s="42">
        <v>74</v>
      </c>
      <c r="V164" s="42">
        <v>84</v>
      </c>
      <c r="W164" s="42">
        <v>131</v>
      </c>
      <c r="X164" s="42">
        <v>169</v>
      </c>
      <c r="Y164" s="42">
        <v>212</v>
      </c>
      <c r="Z164" s="97" t="s">
        <v>21</v>
      </c>
      <c r="AA164" s="42">
        <v>52.37</v>
      </c>
      <c r="AB164" s="42">
        <v>69.12</v>
      </c>
      <c r="AC164" s="42">
        <v>140.11000000000001</v>
      </c>
      <c r="AD164" s="42">
        <v>455.88</v>
      </c>
      <c r="AE164" s="42">
        <v>255.66</v>
      </c>
      <c r="AF164" s="42">
        <v>165.47</v>
      </c>
      <c r="AG164" s="42">
        <v>720.76</v>
      </c>
      <c r="AH164" s="42">
        <v>751.67</v>
      </c>
      <c r="AI164" s="42">
        <v>9374.2000000000007</v>
      </c>
      <c r="AJ164" s="42">
        <v>17349.099999999999</v>
      </c>
      <c r="AK164" s="42">
        <v>35167.760000000002</v>
      </c>
      <c r="AL164" s="42">
        <v>113969.65</v>
      </c>
      <c r="AM164" s="42">
        <v>63147.8</v>
      </c>
      <c r="AN164" s="42">
        <v>41035.89</v>
      </c>
      <c r="AO164" s="42">
        <v>183793.58</v>
      </c>
      <c r="AP164" s="42">
        <v>188669.65</v>
      </c>
      <c r="AQ164" s="42">
        <v>4398.8</v>
      </c>
      <c r="AR164" s="42">
        <v>7784.38</v>
      </c>
      <c r="AS164" s="42">
        <v>15896.93</v>
      </c>
      <c r="AT164" s="42">
        <v>21093.18</v>
      </c>
      <c r="AU164" s="42">
        <v>23937.57</v>
      </c>
      <c r="AV164" s="42">
        <v>29181.191885037999</v>
      </c>
      <c r="AW164" s="42">
        <v>36181.765189999998</v>
      </c>
      <c r="AX164" s="42">
        <v>45464.693460000002</v>
      </c>
      <c r="AY164" s="78"/>
    </row>
    <row r="165" spans="1:51" s="30" customFormat="1" ht="18" x14ac:dyDescent="0.35">
      <c r="A165" s="65" t="s">
        <v>481</v>
      </c>
      <c r="B165" s="66">
        <v>41745</v>
      </c>
      <c r="C165" s="67" t="s">
        <v>0</v>
      </c>
      <c r="D165" s="67" t="s">
        <v>383</v>
      </c>
      <c r="E165" s="67" t="s">
        <v>586</v>
      </c>
      <c r="F165" s="63"/>
      <c r="G165" s="63"/>
      <c r="H165" s="67">
        <v>100</v>
      </c>
      <c r="I165" s="63"/>
      <c r="J165" s="67"/>
      <c r="K165" s="67" t="s">
        <v>513</v>
      </c>
      <c r="L165" s="67" t="s">
        <v>484</v>
      </c>
      <c r="M165" s="67" t="s">
        <v>396</v>
      </c>
      <c r="N165" s="67" t="s">
        <v>397</v>
      </c>
      <c r="O165" s="68">
        <v>125.1</v>
      </c>
      <c r="P165" s="68">
        <v>0</v>
      </c>
      <c r="Q165" s="68">
        <v>50.08018350377521</v>
      </c>
      <c r="R165" s="68">
        <v>50.08018350377521</v>
      </c>
      <c r="S165" s="56">
        <v>119</v>
      </c>
      <c r="T165" s="56">
        <v>134</v>
      </c>
      <c r="U165" s="56" t="s">
        <v>21</v>
      </c>
      <c r="V165" s="56" t="s">
        <v>21</v>
      </c>
      <c r="W165" s="56" t="s">
        <v>21</v>
      </c>
      <c r="X165" s="56" t="s">
        <v>21</v>
      </c>
      <c r="Y165" s="56" t="s">
        <v>21</v>
      </c>
      <c r="Z165" s="94" t="s">
        <v>21</v>
      </c>
      <c r="AA165" s="56">
        <v>91.9</v>
      </c>
      <c r="AB165" s="56">
        <v>162.38</v>
      </c>
      <c r="AC165" s="56">
        <v>99.33</v>
      </c>
      <c r="AD165" s="56">
        <v>63.19</v>
      </c>
      <c r="AE165" s="56">
        <v>61.91</v>
      </c>
      <c r="AF165" s="56">
        <v>107.1</v>
      </c>
      <c r="AG165" s="56" t="s">
        <v>21</v>
      </c>
      <c r="AH165" s="56" t="s">
        <v>21</v>
      </c>
      <c r="AI165" s="56">
        <v>16174.6</v>
      </c>
      <c r="AJ165" s="56">
        <v>40756.839999999997</v>
      </c>
      <c r="AK165" s="56">
        <v>24932.95</v>
      </c>
      <c r="AL165" s="56">
        <v>15796.47</v>
      </c>
      <c r="AM165" s="56">
        <v>15291.45</v>
      </c>
      <c r="AN165" s="56">
        <v>22491.47</v>
      </c>
      <c r="AO165" s="56" t="s">
        <v>21</v>
      </c>
      <c r="AP165" s="56" t="s">
        <v>21</v>
      </c>
      <c r="AQ165" s="56">
        <v>123571</v>
      </c>
      <c r="AR165" s="56">
        <v>121301</v>
      </c>
      <c r="AS165" s="56">
        <v>129789</v>
      </c>
      <c r="AT165" s="56">
        <v>142270.34</v>
      </c>
      <c r="AU165" s="56">
        <v>143383.29</v>
      </c>
      <c r="AV165" s="56">
        <v>156618.195266272</v>
      </c>
      <c r="AW165" s="56" t="s">
        <v>21</v>
      </c>
      <c r="AX165" s="56" t="s">
        <v>21</v>
      </c>
      <c r="AY165" s="78">
        <f>VLOOKUP(N165,[1]Sheet1!$A$2:$B$2257,2,)</f>
        <v>43768</v>
      </c>
    </row>
    <row r="166" spans="1:51" s="30" customFormat="1" ht="18" x14ac:dyDescent="0.35">
      <c r="A166" s="65" t="s">
        <v>481</v>
      </c>
      <c r="B166" s="66">
        <v>41808</v>
      </c>
      <c r="C166" s="67" t="s">
        <v>17</v>
      </c>
      <c r="D166" s="67" t="s">
        <v>383</v>
      </c>
      <c r="E166" s="67" t="s">
        <v>567</v>
      </c>
      <c r="F166" s="63"/>
      <c r="G166" s="63"/>
      <c r="H166" s="67">
        <v>500</v>
      </c>
      <c r="I166" s="63"/>
      <c r="J166" s="67"/>
      <c r="K166" s="67" t="s">
        <v>521</v>
      </c>
      <c r="L166" s="67" t="s">
        <v>484</v>
      </c>
      <c r="M166" s="67" t="s">
        <v>88</v>
      </c>
      <c r="N166" s="67" t="s">
        <v>89</v>
      </c>
      <c r="O166" s="68">
        <v>56.7</v>
      </c>
      <c r="P166" s="68">
        <v>0.71829255471662046</v>
      </c>
      <c r="Q166" s="68">
        <v>0</v>
      </c>
      <c r="R166" s="68">
        <v>0.71829255471662046</v>
      </c>
      <c r="S166" s="56" t="s">
        <v>21</v>
      </c>
      <c r="T166" s="56" t="s">
        <v>21</v>
      </c>
      <c r="U166" s="56" t="s">
        <v>21</v>
      </c>
      <c r="V166" s="56" t="s">
        <v>21</v>
      </c>
      <c r="W166" s="56" t="s">
        <v>21</v>
      </c>
      <c r="X166" s="56" t="s">
        <v>21</v>
      </c>
      <c r="Y166" s="56" t="s">
        <v>21</v>
      </c>
      <c r="Z166" s="94" t="s">
        <v>21</v>
      </c>
      <c r="AA166" s="56">
        <v>1.68</v>
      </c>
      <c r="AB166" s="56">
        <v>0.37</v>
      </c>
      <c r="AC166" s="56" t="s">
        <v>21</v>
      </c>
      <c r="AD166" s="56">
        <v>0</v>
      </c>
      <c r="AE166" s="56">
        <v>0</v>
      </c>
      <c r="AF166" s="56">
        <v>0</v>
      </c>
      <c r="AG166" s="56">
        <v>0</v>
      </c>
      <c r="AH166" s="56" t="s">
        <v>21</v>
      </c>
      <c r="AI166" s="56">
        <v>224.48</v>
      </c>
      <c r="AJ166" s="56">
        <v>93.54</v>
      </c>
      <c r="AK166" s="56">
        <v>0</v>
      </c>
      <c r="AL166" s="56">
        <v>0</v>
      </c>
      <c r="AM166" s="56">
        <v>0</v>
      </c>
      <c r="AN166" s="56">
        <v>0</v>
      </c>
      <c r="AO166" s="56">
        <v>0</v>
      </c>
      <c r="AP166" s="56" t="s">
        <v>21</v>
      </c>
      <c r="AQ166" s="56" t="s">
        <v>21</v>
      </c>
      <c r="AR166" s="56" t="s">
        <v>21</v>
      </c>
      <c r="AS166" s="56" t="s">
        <v>21</v>
      </c>
      <c r="AT166" s="56" t="s">
        <v>21</v>
      </c>
      <c r="AU166" s="56" t="s">
        <v>21</v>
      </c>
      <c r="AV166" s="56" t="s">
        <v>21</v>
      </c>
      <c r="AW166" s="56" t="s">
        <v>21</v>
      </c>
      <c r="AX166" s="56" t="s">
        <v>21</v>
      </c>
      <c r="AY166" s="78">
        <f>VLOOKUP(N166,[1]Sheet1!$A$2:$B$2257,2,)</f>
        <v>43901</v>
      </c>
    </row>
    <row r="167" spans="1:51" s="30" customFormat="1" ht="18" x14ac:dyDescent="0.35">
      <c r="A167" s="48" t="s">
        <v>481</v>
      </c>
      <c r="B167" s="49">
        <v>41815</v>
      </c>
      <c r="C167" s="38" t="s">
        <v>0</v>
      </c>
      <c r="D167" s="38" t="s">
        <v>383</v>
      </c>
      <c r="E167" s="38" t="s">
        <v>587</v>
      </c>
      <c r="F167" s="43"/>
      <c r="G167" s="43"/>
      <c r="H167" s="38">
        <v>300</v>
      </c>
      <c r="I167" s="43"/>
      <c r="J167" s="38"/>
      <c r="K167" s="38" t="s">
        <v>522</v>
      </c>
      <c r="L167" s="38" t="s">
        <v>484</v>
      </c>
      <c r="M167" s="38" t="s">
        <v>398</v>
      </c>
      <c r="N167" s="38" t="s">
        <v>399</v>
      </c>
      <c r="O167" s="50">
        <v>146.19999999999999</v>
      </c>
      <c r="P167" s="50">
        <v>12.523347032399885</v>
      </c>
      <c r="Q167" s="50">
        <v>10.957928653349899</v>
      </c>
      <c r="R167" s="50">
        <v>23.481275685749782</v>
      </c>
      <c r="S167" s="42">
        <v>1127</v>
      </c>
      <c r="T167" s="42">
        <v>1214</v>
      </c>
      <c r="U167" s="42">
        <v>1565</v>
      </c>
      <c r="V167" s="42">
        <v>1685</v>
      </c>
      <c r="W167" s="42">
        <v>1794</v>
      </c>
      <c r="X167" s="42">
        <v>1864</v>
      </c>
      <c r="Y167" s="42">
        <v>1683</v>
      </c>
      <c r="Z167" s="97" t="s">
        <v>21</v>
      </c>
      <c r="AA167" s="42">
        <v>52.76</v>
      </c>
      <c r="AB167" s="42">
        <v>56.49</v>
      </c>
      <c r="AC167" s="42">
        <v>37.53</v>
      </c>
      <c r="AD167" s="42">
        <v>108.48</v>
      </c>
      <c r="AE167" s="42">
        <v>72.11</v>
      </c>
      <c r="AF167" s="42">
        <v>52.57</v>
      </c>
      <c r="AG167" s="42">
        <v>57.49</v>
      </c>
      <c r="AH167" s="42">
        <v>90.73</v>
      </c>
      <c r="AI167" s="42">
        <v>6858.41</v>
      </c>
      <c r="AJ167" s="42">
        <v>14179.35</v>
      </c>
      <c r="AK167" s="42">
        <v>9420.26</v>
      </c>
      <c r="AL167" s="42">
        <v>27119.53</v>
      </c>
      <c r="AM167" s="42">
        <v>17811.27</v>
      </c>
      <c r="AN167" s="42">
        <v>13036.52</v>
      </c>
      <c r="AO167" s="42">
        <v>14486.58</v>
      </c>
      <c r="AP167" s="42">
        <v>22772.66</v>
      </c>
      <c r="AQ167" s="42">
        <v>253822</v>
      </c>
      <c r="AR167" s="42">
        <v>247060</v>
      </c>
      <c r="AS167" s="42">
        <v>250269.89</v>
      </c>
      <c r="AT167" s="42">
        <v>308300.84999999998</v>
      </c>
      <c r="AU167" s="42">
        <v>346715.77</v>
      </c>
      <c r="AV167" s="42">
        <v>350312.52935099002</v>
      </c>
      <c r="AW167" s="42">
        <v>319808.00900999998</v>
      </c>
      <c r="AX167" s="42">
        <v>479866.27464000002</v>
      </c>
      <c r="AY167" s="78"/>
    </row>
    <row r="168" spans="1:51" s="2" customFormat="1" ht="18" x14ac:dyDescent="0.35">
      <c r="A168" s="44" t="s">
        <v>481</v>
      </c>
      <c r="B168" s="45">
        <v>41827</v>
      </c>
      <c r="C168" s="43" t="s">
        <v>0</v>
      </c>
      <c r="D168" s="43" t="s">
        <v>383</v>
      </c>
      <c r="E168" s="43" t="s">
        <v>588</v>
      </c>
      <c r="F168" s="43"/>
      <c r="G168" s="43"/>
      <c r="H168" s="43">
        <v>800</v>
      </c>
      <c r="I168" s="43"/>
      <c r="J168" s="43"/>
      <c r="K168" s="43" t="s">
        <v>503</v>
      </c>
      <c r="L168" s="43" t="s">
        <v>484</v>
      </c>
      <c r="M168" s="43" t="s">
        <v>400</v>
      </c>
      <c r="N168" s="43" t="s">
        <v>401</v>
      </c>
      <c r="O168" s="47">
        <v>15.2</v>
      </c>
      <c r="P168" s="47">
        <v>1.1384447577176717</v>
      </c>
      <c r="Q168" s="47">
        <v>0</v>
      </c>
      <c r="R168" s="47">
        <v>1.1384447577176717</v>
      </c>
      <c r="S168" s="72">
        <v>12</v>
      </c>
      <c r="T168" s="72">
        <v>13</v>
      </c>
      <c r="U168" s="72" t="s">
        <v>21</v>
      </c>
      <c r="V168" s="72" t="s">
        <v>21</v>
      </c>
      <c r="W168" s="72" t="s">
        <v>21</v>
      </c>
      <c r="X168" s="72">
        <v>62</v>
      </c>
      <c r="Y168" s="72">
        <v>40</v>
      </c>
      <c r="Z168" s="97" t="s">
        <v>21</v>
      </c>
      <c r="AA168" s="72">
        <v>0.56999999999999995</v>
      </c>
      <c r="AB168" s="72">
        <v>0.37</v>
      </c>
      <c r="AC168" s="72">
        <v>0.24</v>
      </c>
      <c r="AD168" s="72">
        <v>0.09</v>
      </c>
      <c r="AE168" s="72">
        <v>0.02</v>
      </c>
      <c r="AF168" s="72">
        <v>0.03</v>
      </c>
      <c r="AG168" s="72">
        <v>0.17</v>
      </c>
      <c r="AH168" s="72">
        <v>0.17</v>
      </c>
      <c r="AI168" s="72">
        <v>69.8</v>
      </c>
      <c r="AJ168" s="72">
        <v>91.71</v>
      </c>
      <c r="AK168" s="72">
        <v>59.94</v>
      </c>
      <c r="AL168" s="72">
        <v>23.35</v>
      </c>
      <c r="AM168" s="72">
        <v>3.73</v>
      </c>
      <c r="AN168" s="72">
        <v>6.86</v>
      </c>
      <c r="AO168" s="72">
        <v>42.62</v>
      </c>
      <c r="AP168" s="72">
        <v>43.25</v>
      </c>
      <c r="AQ168" s="72" t="s">
        <v>21</v>
      </c>
      <c r="AR168" s="72" t="s">
        <v>21</v>
      </c>
      <c r="AS168" s="72">
        <v>407.32</v>
      </c>
      <c r="AT168" s="72">
        <v>263.73</v>
      </c>
      <c r="AU168" s="72">
        <v>4303.8</v>
      </c>
      <c r="AV168" s="72">
        <v>473.37278106508802</v>
      </c>
      <c r="AW168" s="72">
        <v>4544.51</v>
      </c>
      <c r="AX168" s="42" t="s">
        <v>21</v>
      </c>
      <c r="AY168" s="78"/>
    </row>
    <row r="169" spans="1:51" s="30" customFormat="1" ht="18" x14ac:dyDescent="0.35">
      <c r="A169" s="48" t="s">
        <v>481</v>
      </c>
      <c r="B169" s="49">
        <v>41828</v>
      </c>
      <c r="C169" s="38" t="s">
        <v>0</v>
      </c>
      <c r="D169" s="38" t="s">
        <v>383</v>
      </c>
      <c r="E169" s="38" t="s">
        <v>589</v>
      </c>
      <c r="F169" s="43"/>
      <c r="G169" s="43"/>
      <c r="H169" s="38">
        <v>400</v>
      </c>
      <c r="I169" s="43"/>
      <c r="J169" s="38"/>
      <c r="K169" s="38" t="s">
        <v>496</v>
      </c>
      <c r="L169" s="38" t="s">
        <v>484</v>
      </c>
      <c r="M169" s="38" t="s">
        <v>402</v>
      </c>
      <c r="N169" s="38" t="s">
        <v>403</v>
      </c>
      <c r="O169" s="50">
        <v>30.8</v>
      </c>
      <c r="P169" s="50">
        <v>14.145082672273727</v>
      </c>
      <c r="Q169" s="50">
        <v>29.762018541527286</v>
      </c>
      <c r="R169" s="50">
        <v>43.907101213801013</v>
      </c>
      <c r="S169" s="42">
        <v>437</v>
      </c>
      <c r="T169" s="42">
        <v>614</v>
      </c>
      <c r="U169" s="42">
        <v>630</v>
      </c>
      <c r="V169" s="42">
        <v>577</v>
      </c>
      <c r="W169" s="42">
        <v>632</v>
      </c>
      <c r="X169" s="42">
        <v>735</v>
      </c>
      <c r="Y169" s="42">
        <v>838</v>
      </c>
      <c r="Z169" s="97" t="s">
        <v>21</v>
      </c>
      <c r="AA169" s="42">
        <v>92.84</v>
      </c>
      <c r="AB169" s="42">
        <v>109.19</v>
      </c>
      <c r="AC169" s="42">
        <v>104.35</v>
      </c>
      <c r="AD169" s="42">
        <v>81.209999999999994</v>
      </c>
      <c r="AE169" s="42">
        <v>53.85</v>
      </c>
      <c r="AF169" s="42">
        <v>41.58</v>
      </c>
      <c r="AG169" s="42">
        <v>105.79</v>
      </c>
      <c r="AH169" s="42">
        <v>155.44999999999999</v>
      </c>
      <c r="AI169" s="42">
        <v>11233.9</v>
      </c>
      <c r="AJ169" s="42">
        <v>27407.58</v>
      </c>
      <c r="AK169" s="42">
        <v>26192.78</v>
      </c>
      <c r="AL169" s="42">
        <v>20301.97</v>
      </c>
      <c r="AM169" s="42">
        <v>13300.13</v>
      </c>
      <c r="AN169" s="42">
        <v>10310.959999999999</v>
      </c>
      <c r="AO169" s="42">
        <v>26975.47</v>
      </c>
      <c r="AP169" s="42">
        <v>39018.959999999999</v>
      </c>
      <c r="AQ169" s="42">
        <v>180076</v>
      </c>
      <c r="AR169" s="42">
        <v>291700</v>
      </c>
      <c r="AS169" s="42">
        <v>174084.99</v>
      </c>
      <c r="AT169" s="42">
        <v>349143.05</v>
      </c>
      <c r="AU169" s="42">
        <v>355059.93</v>
      </c>
      <c r="AV169" s="42">
        <v>376730.53442284203</v>
      </c>
      <c r="AW169" s="42">
        <v>301682.19640999998</v>
      </c>
      <c r="AX169" s="42">
        <v>244239.13754</v>
      </c>
      <c r="AY169" s="78"/>
    </row>
    <row r="170" spans="1:51" s="30" customFormat="1" ht="18" x14ac:dyDescent="0.35">
      <c r="A170" s="48" t="s">
        <v>481</v>
      </c>
      <c r="B170" s="49">
        <v>41831</v>
      </c>
      <c r="C170" s="38" t="s">
        <v>0</v>
      </c>
      <c r="D170" s="38" t="s">
        <v>383</v>
      </c>
      <c r="E170" s="38" t="s">
        <v>590</v>
      </c>
      <c r="F170" s="43"/>
      <c r="G170" s="43"/>
      <c r="H170" s="38">
        <v>100</v>
      </c>
      <c r="I170" s="43"/>
      <c r="J170" s="38"/>
      <c r="K170" s="38" t="s">
        <v>513</v>
      </c>
      <c r="L170" s="38" t="s">
        <v>484</v>
      </c>
      <c r="M170" s="38" t="s">
        <v>404</v>
      </c>
      <c r="N170" s="38" t="s">
        <v>405</v>
      </c>
      <c r="O170" s="50">
        <v>100.9</v>
      </c>
      <c r="P170" s="50">
        <v>37.181018828251936</v>
      </c>
      <c r="Q170" s="50">
        <v>4.5398069387365005</v>
      </c>
      <c r="R170" s="50">
        <v>41.720825766988433</v>
      </c>
      <c r="S170" s="42">
        <v>15</v>
      </c>
      <c r="T170" s="42">
        <v>15</v>
      </c>
      <c r="U170" s="42">
        <v>34</v>
      </c>
      <c r="V170" s="42">
        <v>88</v>
      </c>
      <c r="W170" s="42">
        <v>64</v>
      </c>
      <c r="X170" s="42">
        <v>42</v>
      </c>
      <c r="Y170" s="42">
        <v>45</v>
      </c>
      <c r="Z170" s="97" t="s">
        <v>21</v>
      </c>
      <c r="AA170" s="42">
        <v>40.9</v>
      </c>
      <c r="AB170" s="42">
        <v>89.01</v>
      </c>
      <c r="AC170" s="42">
        <v>59.64</v>
      </c>
      <c r="AD170" s="42">
        <v>46.73</v>
      </c>
      <c r="AE170" s="42">
        <v>130.59</v>
      </c>
      <c r="AF170" s="42">
        <v>46.14</v>
      </c>
      <c r="AG170" s="42">
        <v>31.79</v>
      </c>
      <c r="AH170" s="42">
        <v>22.05</v>
      </c>
      <c r="AI170" s="42">
        <v>4825.66</v>
      </c>
      <c r="AJ170" s="42">
        <v>22341.69</v>
      </c>
      <c r="AK170" s="42">
        <v>14970.85</v>
      </c>
      <c r="AL170" s="42">
        <v>11682.15</v>
      </c>
      <c r="AM170" s="42">
        <v>32256.3</v>
      </c>
      <c r="AN170" s="42">
        <v>11442.79</v>
      </c>
      <c r="AO170" s="42">
        <v>8075.24</v>
      </c>
      <c r="AP170" s="42">
        <v>5535.39</v>
      </c>
      <c r="AQ170" s="42">
        <v>21018.6</v>
      </c>
      <c r="AR170" s="42">
        <v>56442.2</v>
      </c>
      <c r="AS170" s="42">
        <v>75740.960000000006</v>
      </c>
      <c r="AT170" s="42">
        <v>88878.9</v>
      </c>
      <c r="AU170" s="42">
        <v>66983.64</v>
      </c>
      <c r="AV170" s="42">
        <v>34985.207100591702</v>
      </c>
      <c r="AW170" s="42">
        <v>14222.718210000001</v>
      </c>
      <c r="AX170" s="42">
        <v>12559.94773</v>
      </c>
      <c r="AY170" s="78"/>
    </row>
    <row r="171" spans="1:51" s="30" customFormat="1" ht="18" x14ac:dyDescent="0.35">
      <c r="A171" s="48" t="s">
        <v>481</v>
      </c>
      <c r="B171" s="49">
        <v>41837</v>
      </c>
      <c r="C171" s="38" t="s">
        <v>0</v>
      </c>
      <c r="D171" s="38" t="s">
        <v>383</v>
      </c>
      <c r="E171" s="38" t="s">
        <v>591</v>
      </c>
      <c r="F171" s="43"/>
      <c r="G171" s="43"/>
      <c r="H171" s="38">
        <v>300</v>
      </c>
      <c r="I171" s="43"/>
      <c r="J171" s="38"/>
      <c r="K171" s="38" t="s">
        <v>523</v>
      </c>
      <c r="L171" s="38" t="s">
        <v>484</v>
      </c>
      <c r="M171" s="38" t="s">
        <v>406</v>
      </c>
      <c r="N171" s="38" t="s">
        <v>407</v>
      </c>
      <c r="O171" s="50">
        <v>127.9</v>
      </c>
      <c r="P171" s="50">
        <v>0</v>
      </c>
      <c r="Q171" s="50">
        <v>70.051013093758954</v>
      </c>
      <c r="R171" s="50">
        <v>70.051013093758954</v>
      </c>
      <c r="S171" s="42">
        <v>542</v>
      </c>
      <c r="T171" s="42">
        <v>566</v>
      </c>
      <c r="U171" s="42">
        <v>606</v>
      </c>
      <c r="V171" s="42">
        <v>695</v>
      </c>
      <c r="W171" s="42">
        <v>700</v>
      </c>
      <c r="X171" s="42">
        <v>658</v>
      </c>
      <c r="Y171" s="42">
        <v>601</v>
      </c>
      <c r="Z171" s="97" t="s">
        <v>21</v>
      </c>
      <c r="AA171" s="42">
        <v>145.1</v>
      </c>
      <c r="AB171" s="42">
        <v>111.95</v>
      </c>
      <c r="AC171" s="42">
        <v>167.03</v>
      </c>
      <c r="AD171" s="42">
        <v>164.36</v>
      </c>
      <c r="AE171" s="42">
        <v>69.010000000000005</v>
      </c>
      <c r="AF171" s="42">
        <v>55.46</v>
      </c>
      <c r="AG171" s="42">
        <v>46.17</v>
      </c>
      <c r="AH171" s="42">
        <v>154.16</v>
      </c>
      <c r="AI171" s="42">
        <v>16541.47</v>
      </c>
      <c r="AJ171" s="42">
        <v>28098.9</v>
      </c>
      <c r="AK171" s="42">
        <v>41925.14</v>
      </c>
      <c r="AL171" s="42">
        <v>41090.5</v>
      </c>
      <c r="AM171" s="42">
        <v>17044.47</v>
      </c>
      <c r="AN171" s="42">
        <v>13754.32</v>
      </c>
      <c r="AO171" s="42">
        <v>11681.16</v>
      </c>
      <c r="AP171" s="42">
        <v>38694.42</v>
      </c>
      <c r="AQ171" s="42">
        <v>286884</v>
      </c>
      <c r="AR171" s="42">
        <v>339674</v>
      </c>
      <c r="AS171" s="42">
        <v>287485.53000000003</v>
      </c>
      <c r="AT171" s="42">
        <v>180335.42</v>
      </c>
      <c r="AU171" s="42">
        <v>385240.65</v>
      </c>
      <c r="AV171" s="42">
        <v>324929.20306189498</v>
      </c>
      <c r="AW171" s="42">
        <v>230042.90543000001</v>
      </c>
      <c r="AX171" s="42">
        <v>476303.60449</v>
      </c>
      <c r="AY171" s="78"/>
    </row>
    <row r="172" spans="1:51" s="30" customFormat="1" ht="18" x14ac:dyDescent="0.35">
      <c r="A172" s="48" t="s">
        <v>481</v>
      </c>
      <c r="B172" s="49">
        <v>41918</v>
      </c>
      <c r="C172" s="38" t="s">
        <v>0</v>
      </c>
      <c r="D172" s="38" t="s">
        <v>383</v>
      </c>
      <c r="E172" s="38" t="s">
        <v>592</v>
      </c>
      <c r="F172" s="43"/>
      <c r="G172" s="43"/>
      <c r="H172" s="38">
        <v>300</v>
      </c>
      <c r="I172" s="43"/>
      <c r="J172" s="38"/>
      <c r="K172" s="38" t="s">
        <v>523</v>
      </c>
      <c r="L172" s="38" t="s">
        <v>484</v>
      </c>
      <c r="M172" s="38" t="s">
        <v>408</v>
      </c>
      <c r="N172" s="38" t="s">
        <v>409</v>
      </c>
      <c r="O172" s="50">
        <v>36.6</v>
      </c>
      <c r="P172" s="50">
        <v>0</v>
      </c>
      <c r="Q172" s="50">
        <v>13.69061813055529</v>
      </c>
      <c r="R172" s="50">
        <v>13.69061813055529</v>
      </c>
      <c r="S172" s="42">
        <v>221</v>
      </c>
      <c r="T172" s="42">
        <v>259</v>
      </c>
      <c r="U172" s="42">
        <v>274</v>
      </c>
      <c r="V172" s="42">
        <v>289</v>
      </c>
      <c r="W172" s="42">
        <v>290</v>
      </c>
      <c r="X172" s="42">
        <v>263</v>
      </c>
      <c r="Y172" s="42">
        <v>238</v>
      </c>
      <c r="Z172" s="97" t="s">
        <v>21</v>
      </c>
      <c r="AA172" s="42">
        <v>53.34</v>
      </c>
      <c r="AB172" s="42">
        <v>31.77</v>
      </c>
      <c r="AC172" s="42">
        <v>28.44</v>
      </c>
      <c r="AD172" s="42">
        <v>51.56</v>
      </c>
      <c r="AE172" s="42">
        <v>45.66</v>
      </c>
      <c r="AF172" s="42">
        <v>29.25</v>
      </c>
      <c r="AG172" s="42">
        <v>18.510000000000002</v>
      </c>
      <c r="AH172" s="42">
        <v>15.46</v>
      </c>
      <c r="AI172" s="42">
        <v>3093.74</v>
      </c>
      <c r="AJ172" s="42">
        <v>7973.71</v>
      </c>
      <c r="AK172" s="42">
        <v>7139.11</v>
      </c>
      <c r="AL172" s="42">
        <v>12890.24</v>
      </c>
      <c r="AM172" s="42">
        <v>11276.97</v>
      </c>
      <c r="AN172" s="42">
        <v>7253.57</v>
      </c>
      <c r="AO172" s="42">
        <v>4719.5600000000004</v>
      </c>
      <c r="AP172" s="42">
        <v>3879.21</v>
      </c>
      <c r="AQ172" s="42">
        <v>59957.7</v>
      </c>
      <c r="AR172" s="42">
        <v>66120.399999999994</v>
      </c>
      <c r="AS172" s="42">
        <v>66593.350000000006</v>
      </c>
      <c r="AT172" s="42">
        <v>67962.55</v>
      </c>
      <c r="AU172" s="42">
        <v>64681.98</v>
      </c>
      <c r="AV172" s="42">
        <v>54881.187188879398</v>
      </c>
      <c r="AW172" s="42">
        <v>46918.176299999999</v>
      </c>
      <c r="AX172" s="42">
        <v>59227.267780000002</v>
      </c>
      <c r="AY172" s="78"/>
    </row>
    <row r="173" spans="1:51" s="30" customFormat="1" ht="18" x14ac:dyDescent="0.35">
      <c r="A173" s="48" t="s">
        <v>481</v>
      </c>
      <c r="B173" s="49">
        <v>41940</v>
      </c>
      <c r="C173" s="38" t="s">
        <v>0</v>
      </c>
      <c r="D173" s="38" t="s">
        <v>383</v>
      </c>
      <c r="E173" s="38" t="s">
        <v>593</v>
      </c>
      <c r="F173" s="43"/>
      <c r="G173" s="43"/>
      <c r="H173" s="38">
        <v>500</v>
      </c>
      <c r="I173" s="43"/>
      <c r="J173" s="38"/>
      <c r="K173" s="38" t="s">
        <v>521</v>
      </c>
      <c r="L173" s="38" t="s">
        <v>484</v>
      </c>
      <c r="M173" s="38" t="s">
        <v>410</v>
      </c>
      <c r="N173" s="38" t="s">
        <v>411</v>
      </c>
      <c r="O173" s="50">
        <v>18.2</v>
      </c>
      <c r="P173" s="50">
        <v>3.5601643887986238</v>
      </c>
      <c r="Q173" s="50">
        <v>0</v>
      </c>
      <c r="R173" s="50">
        <v>3.5601643887986238</v>
      </c>
      <c r="S173" s="42">
        <v>503</v>
      </c>
      <c r="T173" s="42">
        <v>510</v>
      </c>
      <c r="U173" s="42">
        <v>586</v>
      </c>
      <c r="V173" s="42">
        <v>627</v>
      </c>
      <c r="W173" s="42">
        <v>692</v>
      </c>
      <c r="X173" s="42">
        <v>1948</v>
      </c>
      <c r="Y173" s="42">
        <v>1681</v>
      </c>
      <c r="Z173" s="97" t="s">
        <v>21</v>
      </c>
      <c r="AA173" s="42">
        <v>19.989999999999998</v>
      </c>
      <c r="AB173" s="42">
        <v>12.85</v>
      </c>
      <c r="AC173" s="42">
        <v>17.100000000000001</v>
      </c>
      <c r="AD173" s="42">
        <v>7.43</v>
      </c>
      <c r="AE173" s="42">
        <v>9.75</v>
      </c>
      <c r="AF173" s="42">
        <v>8.15</v>
      </c>
      <c r="AG173" s="42">
        <v>8.2899999999999991</v>
      </c>
      <c r="AH173" s="42">
        <v>5.35</v>
      </c>
      <c r="AI173" s="42">
        <v>839.76</v>
      </c>
      <c r="AJ173" s="42">
        <v>3226.01</v>
      </c>
      <c r="AK173" s="42">
        <v>4293.1000000000004</v>
      </c>
      <c r="AL173" s="42">
        <v>1856.33</v>
      </c>
      <c r="AM173" s="42">
        <v>2407.48</v>
      </c>
      <c r="AN173" s="42">
        <v>2020.42</v>
      </c>
      <c r="AO173" s="42">
        <v>2105.96</v>
      </c>
      <c r="AP173" s="42">
        <v>1342.9</v>
      </c>
      <c r="AQ173" s="42">
        <v>36794.400000000001</v>
      </c>
      <c r="AR173" s="42">
        <v>42274.2</v>
      </c>
      <c r="AS173" s="42">
        <v>46038.65</v>
      </c>
      <c r="AT173" s="42">
        <v>96370.26</v>
      </c>
      <c r="AU173" s="42">
        <v>58477.27</v>
      </c>
      <c r="AV173" s="42">
        <v>120719.686296609</v>
      </c>
      <c r="AW173" s="42">
        <v>87906.301460000002</v>
      </c>
      <c r="AX173" s="42">
        <v>96754.437550000002</v>
      </c>
      <c r="AY173" s="78"/>
    </row>
    <row r="174" spans="1:51" s="30" customFormat="1" ht="18" x14ac:dyDescent="0.35">
      <c r="A174" s="65" t="s">
        <v>481</v>
      </c>
      <c r="B174" s="66">
        <v>41949</v>
      </c>
      <c r="C174" s="67" t="s">
        <v>17</v>
      </c>
      <c r="D174" s="67" t="s">
        <v>383</v>
      </c>
      <c r="E174" s="67" t="s">
        <v>582</v>
      </c>
      <c r="F174" s="43"/>
      <c r="G174" s="63"/>
      <c r="H174" s="67">
        <v>400</v>
      </c>
      <c r="I174" s="63"/>
      <c r="J174" s="67"/>
      <c r="K174" s="67" t="s">
        <v>496</v>
      </c>
      <c r="L174" s="67" t="s">
        <v>484</v>
      </c>
      <c r="M174" s="67" t="s">
        <v>104</v>
      </c>
      <c r="N174" s="67" t="s">
        <v>105</v>
      </c>
      <c r="O174" s="68">
        <v>88.2</v>
      </c>
      <c r="P174" s="68">
        <v>0.5595742138965879</v>
      </c>
      <c r="Q174" s="68">
        <v>0</v>
      </c>
      <c r="R174" s="68">
        <v>0.5595742138965879</v>
      </c>
      <c r="S174" s="56" t="s">
        <v>21</v>
      </c>
      <c r="T174" s="56" t="s">
        <v>21</v>
      </c>
      <c r="U174" s="56" t="s">
        <v>21</v>
      </c>
      <c r="V174" s="56" t="s">
        <v>21</v>
      </c>
      <c r="W174" s="56" t="s">
        <v>21</v>
      </c>
      <c r="X174" s="56" t="s">
        <v>21</v>
      </c>
      <c r="Y174" s="56" t="s">
        <v>21</v>
      </c>
      <c r="Z174" s="94" t="s">
        <v>21</v>
      </c>
      <c r="AA174" s="56">
        <v>2.4700000000000002</v>
      </c>
      <c r="AB174" s="56">
        <v>0.27</v>
      </c>
      <c r="AC174" s="56">
        <v>0.01</v>
      </c>
      <c r="AD174" s="56">
        <v>0</v>
      </c>
      <c r="AE174" s="56">
        <v>0</v>
      </c>
      <c r="AF174" s="56">
        <v>0</v>
      </c>
      <c r="AG174" s="56">
        <v>0</v>
      </c>
      <c r="AH174" s="56" t="s">
        <v>21</v>
      </c>
      <c r="AI174" s="56">
        <v>86.28</v>
      </c>
      <c r="AJ174" s="56">
        <v>67.5</v>
      </c>
      <c r="AK174" s="56">
        <v>1.84</v>
      </c>
      <c r="AL174" s="56">
        <v>0</v>
      </c>
      <c r="AM174" s="56">
        <v>0</v>
      </c>
      <c r="AN174" s="56">
        <v>0</v>
      </c>
      <c r="AO174" s="56">
        <v>0</v>
      </c>
      <c r="AP174" s="56" t="s">
        <v>21</v>
      </c>
      <c r="AQ174" s="56" t="s">
        <v>21</v>
      </c>
      <c r="AR174" s="56" t="s">
        <v>21</v>
      </c>
      <c r="AS174" s="56" t="s">
        <v>21</v>
      </c>
      <c r="AT174" s="56" t="s">
        <v>21</v>
      </c>
      <c r="AU174" s="56" t="s">
        <v>21</v>
      </c>
      <c r="AV174" s="56" t="s">
        <v>21</v>
      </c>
      <c r="AW174" s="56" t="s">
        <v>21</v>
      </c>
      <c r="AX174" s="56" t="s">
        <v>21</v>
      </c>
      <c r="AY174" s="78">
        <f>VLOOKUP(N174,[1]Sheet1!$A$2:$B$2257,2,)</f>
        <v>44172</v>
      </c>
    </row>
    <row r="175" spans="1:51" s="30" customFormat="1" ht="18" x14ac:dyDescent="0.35">
      <c r="A175" s="48" t="s">
        <v>481</v>
      </c>
      <c r="B175" s="49">
        <v>41961</v>
      </c>
      <c r="C175" s="38" t="s">
        <v>0</v>
      </c>
      <c r="D175" s="38" t="s">
        <v>383</v>
      </c>
      <c r="E175" s="38" t="s">
        <v>594</v>
      </c>
      <c r="F175" s="43"/>
      <c r="G175" s="43"/>
      <c r="H175" s="38">
        <v>100</v>
      </c>
      <c r="I175" s="43"/>
      <c r="J175" s="38"/>
      <c r="K175" s="38" t="s">
        <v>513</v>
      </c>
      <c r="L175" s="38" t="s">
        <v>484</v>
      </c>
      <c r="M175" s="38" t="s">
        <v>412</v>
      </c>
      <c r="N175" s="38" t="s">
        <v>413</v>
      </c>
      <c r="O175" s="50">
        <v>53.5</v>
      </c>
      <c r="P175" s="50">
        <v>0</v>
      </c>
      <c r="Q175" s="50">
        <v>10.59468782853866</v>
      </c>
      <c r="R175" s="50">
        <v>10.59468782853866</v>
      </c>
      <c r="S175" s="42">
        <v>92</v>
      </c>
      <c r="T175" s="42" t="s">
        <v>21</v>
      </c>
      <c r="U175" s="42">
        <v>49</v>
      </c>
      <c r="V175" s="42">
        <v>48</v>
      </c>
      <c r="W175" s="42">
        <v>64</v>
      </c>
      <c r="X175" s="42">
        <v>65</v>
      </c>
      <c r="Y175" s="42">
        <v>62</v>
      </c>
      <c r="Z175" s="97" t="s">
        <v>21</v>
      </c>
      <c r="AA175" s="42">
        <v>16.04</v>
      </c>
      <c r="AB175" s="42">
        <v>34.71</v>
      </c>
      <c r="AC175" s="42">
        <v>26.31</v>
      </c>
      <c r="AD175" s="42">
        <v>55.2</v>
      </c>
      <c r="AE175" s="42">
        <v>63.55</v>
      </c>
      <c r="AF175" s="42">
        <v>15.3</v>
      </c>
      <c r="AG175" s="42">
        <v>27.87</v>
      </c>
      <c r="AH175" s="42">
        <v>89.57</v>
      </c>
      <c r="AI175" s="42">
        <v>449.22</v>
      </c>
      <c r="AJ175" s="42">
        <v>8712.18</v>
      </c>
      <c r="AK175" s="42">
        <v>6605.05</v>
      </c>
      <c r="AL175" s="42">
        <v>13798.91</v>
      </c>
      <c r="AM175" s="42">
        <v>15695.76</v>
      </c>
      <c r="AN175" s="42">
        <v>3794.97</v>
      </c>
      <c r="AO175" s="42">
        <v>7049.92</v>
      </c>
      <c r="AP175" s="42">
        <v>22481.47</v>
      </c>
      <c r="AQ175" s="42">
        <v>33394</v>
      </c>
      <c r="AR175" s="42">
        <v>17759.599999999999</v>
      </c>
      <c r="AS175" s="42">
        <v>18621.61</v>
      </c>
      <c r="AT175" s="42">
        <v>6516.58</v>
      </c>
      <c r="AU175" s="42">
        <v>22666.81</v>
      </c>
      <c r="AV175" s="42">
        <v>27064.196487273399</v>
      </c>
      <c r="AW175" s="42">
        <v>33279.015339999998</v>
      </c>
      <c r="AX175" s="42">
        <v>28801.263200000001</v>
      </c>
      <c r="AY175" s="78"/>
    </row>
    <row r="176" spans="1:51" s="30" customFormat="1" ht="18" x14ac:dyDescent="0.35">
      <c r="A176" s="48" t="s">
        <v>481</v>
      </c>
      <c r="B176" s="49">
        <v>41968</v>
      </c>
      <c r="C176" s="38" t="s">
        <v>0</v>
      </c>
      <c r="D176" s="38" t="s">
        <v>383</v>
      </c>
      <c r="E176" s="38" t="s">
        <v>595</v>
      </c>
      <c r="F176" s="43"/>
      <c r="G176" s="43"/>
      <c r="H176" s="38">
        <v>800</v>
      </c>
      <c r="I176" s="43"/>
      <c r="J176" s="38"/>
      <c r="K176" s="38" t="s">
        <v>503</v>
      </c>
      <c r="L176" s="38" t="s">
        <v>484</v>
      </c>
      <c r="M176" s="38" t="s">
        <v>414</v>
      </c>
      <c r="N176" s="38" t="s">
        <v>415</v>
      </c>
      <c r="O176" s="50">
        <v>33.1</v>
      </c>
      <c r="P176" s="50">
        <v>1.5053044060021026</v>
      </c>
      <c r="Q176" s="50">
        <v>11.150004778744146</v>
      </c>
      <c r="R176" s="50">
        <v>12.655309184746249</v>
      </c>
      <c r="S176" s="42">
        <v>65</v>
      </c>
      <c r="T176" s="42">
        <v>72</v>
      </c>
      <c r="U176" s="42">
        <v>78</v>
      </c>
      <c r="V176" s="42">
        <v>91</v>
      </c>
      <c r="W176" s="42">
        <v>109</v>
      </c>
      <c r="X176" s="42">
        <v>131</v>
      </c>
      <c r="Y176" s="42">
        <v>156</v>
      </c>
      <c r="Z176" s="97" t="s">
        <v>21</v>
      </c>
      <c r="AA176" s="42">
        <v>96.37</v>
      </c>
      <c r="AB176" s="42">
        <v>37.119999999999997</v>
      </c>
      <c r="AC176" s="42">
        <v>21.7</v>
      </c>
      <c r="AD176" s="42">
        <v>48.11</v>
      </c>
      <c r="AE176" s="42">
        <v>28.82</v>
      </c>
      <c r="AF176" s="42">
        <v>21.74</v>
      </c>
      <c r="AG176" s="42">
        <v>65.22</v>
      </c>
      <c r="AH176" s="42">
        <v>48.66</v>
      </c>
      <c r="AI176" s="42">
        <v>2216.59</v>
      </c>
      <c r="AJ176" s="42">
        <v>9316.19</v>
      </c>
      <c r="AK176" s="42">
        <v>5446.77</v>
      </c>
      <c r="AL176" s="42">
        <v>12027.53</v>
      </c>
      <c r="AM176" s="42">
        <v>7118.69</v>
      </c>
      <c r="AN176" s="42">
        <v>5390.89</v>
      </c>
      <c r="AO176" s="42">
        <v>16436.099999999999</v>
      </c>
      <c r="AP176" s="42">
        <v>12213.05</v>
      </c>
      <c r="AQ176" s="42">
        <v>4755.28</v>
      </c>
      <c r="AR176" s="42">
        <v>6029.81</v>
      </c>
      <c r="AS176" s="42">
        <v>5778.48</v>
      </c>
      <c r="AT176" s="42">
        <v>55216.62</v>
      </c>
      <c r="AU176" s="42">
        <v>8707.91</v>
      </c>
      <c r="AV176" s="42">
        <v>10070.677186061799</v>
      </c>
      <c r="AW176" s="42">
        <v>11582.51712</v>
      </c>
      <c r="AX176" s="42">
        <v>15571.599700000001</v>
      </c>
      <c r="AY176" s="78"/>
    </row>
    <row r="177" spans="1:51" s="30" customFormat="1" ht="18" x14ac:dyDescent="0.35">
      <c r="A177" s="48" t="s">
        <v>481</v>
      </c>
      <c r="B177" s="49">
        <v>41992</v>
      </c>
      <c r="C177" s="38" t="s">
        <v>0</v>
      </c>
      <c r="D177" s="38" t="s">
        <v>383</v>
      </c>
      <c r="E177" s="38" t="s">
        <v>596</v>
      </c>
      <c r="F177" s="43"/>
      <c r="G177" s="43"/>
      <c r="H177" s="38">
        <v>700</v>
      </c>
      <c r="I177" s="43"/>
      <c r="J177" s="38"/>
      <c r="K177" s="38" t="s">
        <v>515</v>
      </c>
      <c r="L177" s="38" t="s">
        <v>484</v>
      </c>
      <c r="M177" s="38" t="s">
        <v>416</v>
      </c>
      <c r="N177" s="38" t="s">
        <v>417</v>
      </c>
      <c r="O177" s="50">
        <v>38.700000000000003</v>
      </c>
      <c r="P177" s="50">
        <v>6.5264448532925545</v>
      </c>
      <c r="Q177" s="50">
        <v>0</v>
      </c>
      <c r="R177" s="50">
        <v>6.5264448532925545</v>
      </c>
      <c r="S177" s="42">
        <v>225</v>
      </c>
      <c r="T177" s="42">
        <v>298</v>
      </c>
      <c r="U177" s="42">
        <v>364</v>
      </c>
      <c r="V177" s="42">
        <v>431</v>
      </c>
      <c r="W177" s="42">
        <v>510</v>
      </c>
      <c r="X177" s="42">
        <v>461</v>
      </c>
      <c r="Y177" s="42">
        <v>561</v>
      </c>
      <c r="Z177" s="97" t="s">
        <v>21</v>
      </c>
      <c r="AA177" s="42">
        <v>410.61</v>
      </c>
      <c r="AB177" s="42">
        <v>41.72</v>
      </c>
      <c r="AC177" s="42">
        <v>37.06</v>
      </c>
      <c r="AD177" s="42">
        <v>142.4</v>
      </c>
      <c r="AE177" s="42">
        <v>105.37</v>
      </c>
      <c r="AF177" s="42">
        <v>54.98</v>
      </c>
      <c r="AG177" s="42">
        <v>111.25</v>
      </c>
      <c r="AH177" s="42">
        <v>119.44</v>
      </c>
      <c r="AI177" s="42">
        <v>2053.0500000000002</v>
      </c>
      <c r="AJ177" s="42">
        <v>10470.68</v>
      </c>
      <c r="AK177" s="42">
        <v>9302.23</v>
      </c>
      <c r="AL177" s="42">
        <v>35599.89</v>
      </c>
      <c r="AM177" s="42">
        <v>26027.17</v>
      </c>
      <c r="AN177" s="42">
        <v>13633.86</v>
      </c>
      <c r="AO177" s="42">
        <v>28034.54</v>
      </c>
      <c r="AP177" s="42">
        <v>29980.23</v>
      </c>
      <c r="AQ177" s="42">
        <v>6670.07</v>
      </c>
      <c r="AR177" s="42">
        <v>9664.52</v>
      </c>
      <c r="AS177" s="42">
        <v>10880.2</v>
      </c>
      <c r="AT177" s="42">
        <v>16192.17</v>
      </c>
      <c r="AU177" s="42">
        <v>17967.740000000002</v>
      </c>
      <c r="AV177" s="42">
        <v>9995.0690335305699</v>
      </c>
      <c r="AW177" s="42">
        <v>3391.3755700000002</v>
      </c>
      <c r="AX177" s="42">
        <v>2577.7872200000002</v>
      </c>
      <c r="AY177" s="78"/>
    </row>
    <row r="178" spans="1:51" s="30" customFormat="1" ht="18" x14ac:dyDescent="0.35">
      <c r="A178" s="79" t="s">
        <v>482</v>
      </c>
      <c r="B178" s="80">
        <v>41641</v>
      </c>
      <c r="C178" s="81" t="s">
        <v>0</v>
      </c>
      <c r="D178" s="81" t="s">
        <v>383</v>
      </c>
      <c r="E178" s="81" t="s">
        <v>581</v>
      </c>
      <c r="F178" s="82"/>
      <c r="G178" s="82"/>
      <c r="H178" s="82"/>
      <c r="I178" s="82"/>
      <c r="J178" s="81"/>
      <c r="K178" s="81"/>
      <c r="L178" s="81" t="s">
        <v>484</v>
      </c>
      <c r="M178" s="81" t="s">
        <v>461</v>
      </c>
      <c r="N178" s="81" t="s">
        <v>462</v>
      </c>
      <c r="O178" s="83">
        <v>6.6591879242195482</v>
      </c>
      <c r="P178" s="83">
        <v>34.247252181700524</v>
      </c>
      <c r="Q178" s="83">
        <v>0</v>
      </c>
      <c r="R178" s="83">
        <v>34.247252181700524</v>
      </c>
      <c r="S178" s="84">
        <v>344</v>
      </c>
      <c r="T178" s="84">
        <v>223</v>
      </c>
      <c r="U178" s="84">
        <v>247</v>
      </c>
      <c r="V178" s="84">
        <v>301</v>
      </c>
      <c r="W178" s="84">
        <v>292</v>
      </c>
      <c r="X178" s="84" t="s">
        <v>21</v>
      </c>
      <c r="Y178" s="84" t="s">
        <v>21</v>
      </c>
      <c r="Z178" s="101" t="s">
        <v>21</v>
      </c>
      <c r="AA178" s="84">
        <v>1.7412874204545454</v>
      </c>
      <c r="AB178" s="84">
        <v>0.77075139473684207</v>
      </c>
      <c r="AC178" s="84">
        <v>1.0499149487179487</v>
      </c>
      <c r="AD178" s="84">
        <v>1.2850636591304347</v>
      </c>
      <c r="AE178" s="84">
        <v>1.031709756097561</v>
      </c>
      <c r="AF178" s="84">
        <v>2.1072574929577468</v>
      </c>
      <c r="AG178" s="84" t="s">
        <v>21</v>
      </c>
      <c r="AH178" s="84" t="s">
        <v>21</v>
      </c>
      <c r="AI178" s="84">
        <v>95.770808125000002</v>
      </c>
      <c r="AJ178" s="84">
        <v>29.288553</v>
      </c>
      <c r="AK178" s="84">
        <v>40.946683</v>
      </c>
      <c r="AL178" s="84">
        <v>88.669392479999999</v>
      </c>
      <c r="AM178" s="84">
        <v>42.3001</v>
      </c>
      <c r="AN178" s="84">
        <v>149.61528200000001</v>
      </c>
      <c r="AO178" s="84" t="s">
        <v>21</v>
      </c>
      <c r="AP178" s="84" t="s">
        <v>21</v>
      </c>
      <c r="AQ178" s="84">
        <v>11429.09</v>
      </c>
      <c r="AR178" s="84">
        <v>13287.75</v>
      </c>
      <c r="AS178" s="84">
        <v>14819.78</v>
      </c>
      <c r="AT178" s="84">
        <v>14998.17</v>
      </c>
      <c r="AU178" s="84">
        <v>17481.580000000002</v>
      </c>
      <c r="AV178" s="84" t="s">
        <v>21</v>
      </c>
      <c r="AW178" s="84" t="s">
        <v>21</v>
      </c>
      <c r="AX178" s="84" t="s">
        <v>21</v>
      </c>
      <c r="AY178" s="78">
        <f>VLOOKUP(N178,[1]Sheet1!$A$2:$B$2257,2,)</f>
        <v>43837</v>
      </c>
    </row>
    <row r="179" spans="1:51" s="2" customFormat="1" ht="18" x14ac:dyDescent="0.35">
      <c r="A179" s="85" t="s">
        <v>482</v>
      </c>
      <c r="B179" s="86">
        <v>41710</v>
      </c>
      <c r="C179" s="82" t="s">
        <v>0</v>
      </c>
      <c r="D179" s="82" t="s">
        <v>22</v>
      </c>
      <c r="E179" s="82" t="s">
        <v>602</v>
      </c>
      <c r="F179" s="82"/>
      <c r="G179" s="82"/>
      <c r="H179" s="82"/>
      <c r="I179" s="82"/>
      <c r="J179" s="82"/>
      <c r="K179" s="82"/>
      <c r="L179" s="82" t="s">
        <v>484</v>
      </c>
      <c r="M179" s="82" t="s">
        <v>463</v>
      </c>
      <c r="N179" s="82" t="s">
        <v>464</v>
      </c>
      <c r="O179" s="87" t="s">
        <v>21</v>
      </c>
      <c r="P179" s="87">
        <v>3.8679315674047836</v>
      </c>
      <c r="Q179" s="87">
        <v>0</v>
      </c>
      <c r="R179" s="87">
        <v>3.8679315674047836</v>
      </c>
      <c r="S179" s="88" t="s">
        <v>21</v>
      </c>
      <c r="T179" s="88">
        <v>217</v>
      </c>
      <c r="U179" s="88">
        <v>221</v>
      </c>
      <c r="V179" s="88">
        <v>221</v>
      </c>
      <c r="W179" s="88">
        <v>216</v>
      </c>
      <c r="X179" s="88" t="s">
        <v>21</v>
      </c>
      <c r="Y179" s="88" t="s">
        <v>21</v>
      </c>
      <c r="Z179" s="101" t="s">
        <v>21</v>
      </c>
      <c r="AA179" s="88" t="s">
        <v>21</v>
      </c>
      <c r="AB179" s="88" t="s">
        <v>21</v>
      </c>
      <c r="AC179" s="88" t="s">
        <v>21</v>
      </c>
      <c r="AD179" s="88" t="s">
        <v>21</v>
      </c>
      <c r="AE179" s="88" t="s">
        <v>21</v>
      </c>
      <c r="AF179" s="88" t="s">
        <v>21</v>
      </c>
      <c r="AG179" s="88" t="s">
        <v>21</v>
      </c>
      <c r="AH179" s="88" t="s">
        <v>21</v>
      </c>
      <c r="AI179" s="88" t="s">
        <v>21</v>
      </c>
      <c r="AJ179" s="88" t="s">
        <v>21</v>
      </c>
      <c r="AK179" s="88" t="s">
        <v>21</v>
      </c>
      <c r="AL179" s="88" t="s">
        <v>21</v>
      </c>
      <c r="AM179" s="88" t="s">
        <v>21</v>
      </c>
      <c r="AN179" s="88" t="s">
        <v>21</v>
      </c>
      <c r="AO179" s="88" t="s">
        <v>21</v>
      </c>
      <c r="AP179" s="88" t="s">
        <v>21</v>
      </c>
      <c r="AQ179" s="88">
        <v>11462.41</v>
      </c>
      <c r="AR179" s="88">
        <v>10496.16</v>
      </c>
      <c r="AS179" s="88">
        <v>10880.91</v>
      </c>
      <c r="AT179" s="88">
        <v>11109.16</v>
      </c>
      <c r="AU179" s="88">
        <v>11460.66</v>
      </c>
      <c r="AV179" s="88" t="s">
        <v>21</v>
      </c>
      <c r="AW179" s="88" t="s">
        <v>21</v>
      </c>
      <c r="AX179" s="88" t="s">
        <v>21</v>
      </c>
      <c r="AY179" s="78"/>
    </row>
    <row r="180" spans="1:51" s="2" customFormat="1" ht="18" x14ac:dyDescent="0.35">
      <c r="A180" s="85" t="s">
        <v>482</v>
      </c>
      <c r="B180" s="86">
        <v>41779</v>
      </c>
      <c r="C180" s="82" t="s">
        <v>0</v>
      </c>
      <c r="D180" s="82" t="s">
        <v>22</v>
      </c>
      <c r="E180" s="82" t="s">
        <v>603</v>
      </c>
      <c r="F180" s="82"/>
      <c r="G180" s="82"/>
      <c r="H180" s="82"/>
      <c r="I180" s="82"/>
      <c r="J180" s="82"/>
      <c r="K180" s="82"/>
      <c r="L180" s="82" t="s">
        <v>484</v>
      </c>
      <c r="M180" s="82" t="s">
        <v>465</v>
      </c>
      <c r="N180" s="82" t="s">
        <v>466</v>
      </c>
      <c r="O180" s="87" t="s">
        <v>21</v>
      </c>
      <c r="P180" s="87">
        <v>2.8117518205288787</v>
      </c>
      <c r="Q180" s="87">
        <v>0</v>
      </c>
      <c r="R180" s="87">
        <v>2.8117518205288787</v>
      </c>
      <c r="S180" s="88" t="s">
        <v>21</v>
      </c>
      <c r="T180" s="88">
        <v>21</v>
      </c>
      <c r="U180" s="88">
        <v>12</v>
      </c>
      <c r="V180" s="88">
        <v>11</v>
      </c>
      <c r="W180" s="88">
        <v>10</v>
      </c>
      <c r="X180" s="88" t="s">
        <v>21</v>
      </c>
      <c r="Y180" s="88" t="s">
        <v>21</v>
      </c>
      <c r="Z180" s="101" t="s">
        <v>21</v>
      </c>
      <c r="AA180" s="88" t="s">
        <v>21</v>
      </c>
      <c r="AB180" s="88" t="s">
        <v>21</v>
      </c>
      <c r="AC180" s="88" t="s">
        <v>21</v>
      </c>
      <c r="AD180" s="88" t="s">
        <v>21</v>
      </c>
      <c r="AE180" s="88" t="s">
        <v>21</v>
      </c>
      <c r="AF180" s="88" t="s">
        <v>21</v>
      </c>
      <c r="AG180" s="88" t="s">
        <v>21</v>
      </c>
      <c r="AH180" s="88" t="s">
        <v>21</v>
      </c>
      <c r="AI180" s="88" t="s">
        <v>21</v>
      </c>
      <c r="AJ180" s="88" t="s">
        <v>21</v>
      </c>
      <c r="AK180" s="88" t="s">
        <v>21</v>
      </c>
      <c r="AL180" s="88" t="s">
        <v>21</v>
      </c>
      <c r="AM180" s="88" t="s">
        <v>21</v>
      </c>
      <c r="AN180" s="88" t="s">
        <v>21</v>
      </c>
      <c r="AO180" s="88" t="s">
        <v>21</v>
      </c>
      <c r="AP180" s="88" t="s">
        <v>21</v>
      </c>
      <c r="AQ180" s="88">
        <v>2048.38</v>
      </c>
      <c r="AR180" s="88">
        <v>2099.79</v>
      </c>
      <c r="AS180" s="88">
        <v>1037.52</v>
      </c>
      <c r="AT180" s="88">
        <v>1501.83</v>
      </c>
      <c r="AU180" s="88">
        <v>6169.55</v>
      </c>
      <c r="AV180" s="88" t="s">
        <v>21</v>
      </c>
      <c r="AW180" s="88" t="s">
        <v>21</v>
      </c>
      <c r="AX180" s="88" t="s">
        <v>21</v>
      </c>
      <c r="AY180" s="78"/>
    </row>
    <row r="181" spans="1:51" s="2" customFormat="1" ht="18" x14ac:dyDescent="0.35">
      <c r="A181" s="85" t="s">
        <v>482</v>
      </c>
      <c r="B181" s="86">
        <v>41687</v>
      </c>
      <c r="C181" s="82" t="s">
        <v>0</v>
      </c>
      <c r="D181" s="82" t="s">
        <v>22</v>
      </c>
      <c r="E181" s="82" t="s">
        <v>604</v>
      </c>
      <c r="F181" s="82"/>
      <c r="G181" s="82"/>
      <c r="H181" s="82"/>
      <c r="I181" s="82"/>
      <c r="J181" s="82"/>
      <c r="K181" s="82"/>
      <c r="L181" s="82" t="s">
        <v>484</v>
      </c>
      <c r="M181" s="82" t="s">
        <v>467</v>
      </c>
      <c r="N181" s="82" t="s">
        <v>468</v>
      </c>
      <c r="O181" s="87" t="s">
        <v>21</v>
      </c>
      <c r="P181" s="87">
        <v>15.401184073460884</v>
      </c>
      <c r="Q181" s="87">
        <v>0</v>
      </c>
      <c r="R181" s="87">
        <v>15.401184073460884</v>
      </c>
      <c r="S181" s="88">
        <v>733</v>
      </c>
      <c r="T181" s="88">
        <v>719</v>
      </c>
      <c r="U181" s="88">
        <v>687</v>
      </c>
      <c r="V181" s="88">
        <v>522</v>
      </c>
      <c r="W181" s="88">
        <v>546</v>
      </c>
      <c r="X181" s="88">
        <v>578</v>
      </c>
      <c r="Y181" s="88">
        <v>636</v>
      </c>
      <c r="Z181" s="101" t="s">
        <v>21</v>
      </c>
      <c r="AA181" s="88" t="s">
        <v>21</v>
      </c>
      <c r="AB181" s="88" t="s">
        <v>21</v>
      </c>
      <c r="AC181" s="88" t="s">
        <v>21</v>
      </c>
      <c r="AD181" s="88" t="s">
        <v>21</v>
      </c>
      <c r="AE181" s="88" t="s">
        <v>21</v>
      </c>
      <c r="AF181" s="88" t="s">
        <v>21</v>
      </c>
      <c r="AG181" s="88" t="s">
        <v>21</v>
      </c>
      <c r="AH181" s="88" t="s">
        <v>21</v>
      </c>
      <c r="AI181" s="88" t="s">
        <v>21</v>
      </c>
      <c r="AJ181" s="88" t="s">
        <v>21</v>
      </c>
      <c r="AK181" s="88" t="s">
        <v>21</v>
      </c>
      <c r="AL181" s="88" t="s">
        <v>21</v>
      </c>
      <c r="AM181" s="88" t="s">
        <v>21</v>
      </c>
      <c r="AN181" s="88" t="s">
        <v>21</v>
      </c>
      <c r="AO181" s="88" t="s">
        <v>21</v>
      </c>
      <c r="AP181" s="88" t="s">
        <v>21</v>
      </c>
      <c r="AQ181" s="88">
        <v>72551.98</v>
      </c>
      <c r="AR181" s="88">
        <v>69705.759999999995</v>
      </c>
      <c r="AS181" s="88">
        <v>78949.399999999994</v>
      </c>
      <c r="AT181" s="88">
        <f>489815*0.134</f>
        <v>65635.210000000006</v>
      </c>
      <c r="AU181" s="88">
        <f>458322*0.1348</f>
        <v>61781.8056</v>
      </c>
      <c r="AV181" s="88">
        <f>575916*0.1348</f>
        <v>77633.476800000004</v>
      </c>
      <c r="AW181" s="88">
        <f>609738*0.1327</f>
        <v>80912.232600000003</v>
      </c>
      <c r="AX181" s="88" t="s">
        <v>21</v>
      </c>
      <c r="AY181" s="78"/>
    </row>
    <row r="182" spans="1:51" s="2" customFormat="1" ht="18" x14ac:dyDescent="0.35">
      <c r="A182" s="85" t="s">
        <v>482</v>
      </c>
      <c r="B182" s="86">
        <v>41710</v>
      </c>
      <c r="C182" s="82" t="s">
        <v>0</v>
      </c>
      <c r="D182" s="82" t="s">
        <v>22</v>
      </c>
      <c r="E182" s="82" t="s">
        <v>605</v>
      </c>
      <c r="F182" s="82"/>
      <c r="G182" s="82"/>
      <c r="H182" s="82"/>
      <c r="I182" s="82"/>
      <c r="J182" s="82"/>
      <c r="K182" s="82"/>
      <c r="L182" s="82" t="s">
        <v>484</v>
      </c>
      <c r="M182" s="82" t="s">
        <v>469</v>
      </c>
      <c r="N182" s="82" t="s">
        <v>470</v>
      </c>
      <c r="O182" s="87" t="s">
        <v>21</v>
      </c>
      <c r="P182" s="87">
        <v>2.4654927581475166</v>
      </c>
      <c r="Q182" s="87">
        <v>0</v>
      </c>
      <c r="R182" s="87">
        <v>2.4654927581475166</v>
      </c>
      <c r="S182" s="88" t="s">
        <v>21</v>
      </c>
      <c r="T182" s="88">
        <v>374</v>
      </c>
      <c r="U182" s="88">
        <v>419</v>
      </c>
      <c r="V182" s="88">
        <v>410</v>
      </c>
      <c r="W182" s="88">
        <v>443</v>
      </c>
      <c r="X182" s="88" t="s">
        <v>21</v>
      </c>
      <c r="Y182" s="88" t="s">
        <v>21</v>
      </c>
      <c r="Z182" s="101" t="s">
        <v>21</v>
      </c>
      <c r="AA182" s="88" t="s">
        <v>21</v>
      </c>
      <c r="AB182" s="88" t="s">
        <v>21</v>
      </c>
      <c r="AC182" s="88" t="s">
        <v>21</v>
      </c>
      <c r="AD182" s="88" t="s">
        <v>21</v>
      </c>
      <c r="AE182" s="88" t="s">
        <v>21</v>
      </c>
      <c r="AF182" s="88" t="s">
        <v>21</v>
      </c>
      <c r="AG182" s="88" t="s">
        <v>21</v>
      </c>
      <c r="AH182" s="88" t="s">
        <v>21</v>
      </c>
      <c r="AI182" s="88" t="s">
        <v>21</v>
      </c>
      <c r="AJ182" s="88" t="s">
        <v>21</v>
      </c>
      <c r="AK182" s="88" t="s">
        <v>21</v>
      </c>
      <c r="AL182" s="88" t="s">
        <v>21</v>
      </c>
      <c r="AM182" s="88" t="s">
        <v>21</v>
      </c>
      <c r="AN182" s="88" t="s">
        <v>21</v>
      </c>
      <c r="AO182" s="88" t="s">
        <v>21</v>
      </c>
      <c r="AP182" s="88" t="s">
        <v>21</v>
      </c>
      <c r="AQ182" s="88">
        <v>18478.25</v>
      </c>
      <c r="AR182" s="88">
        <v>17544.919999999998</v>
      </c>
      <c r="AS182" s="88">
        <v>23501.91</v>
      </c>
      <c r="AT182" s="88">
        <v>16964.93</v>
      </c>
      <c r="AU182" s="88">
        <v>25945.32</v>
      </c>
      <c r="AV182" s="88" t="s">
        <v>21</v>
      </c>
      <c r="AW182" s="88" t="s">
        <v>21</v>
      </c>
      <c r="AX182" s="88" t="s">
        <v>21</v>
      </c>
      <c r="AY182" s="78"/>
    </row>
    <row r="183" spans="1:51" s="2" customFormat="1" ht="18" x14ac:dyDescent="0.35">
      <c r="A183" s="85" t="s">
        <v>482</v>
      </c>
      <c r="B183" s="86">
        <v>42003</v>
      </c>
      <c r="C183" s="82" t="s">
        <v>0</v>
      </c>
      <c r="D183" s="82" t="s">
        <v>22</v>
      </c>
      <c r="E183" s="82" t="s">
        <v>606</v>
      </c>
      <c r="F183" s="82"/>
      <c r="G183" s="82"/>
      <c r="H183" s="82"/>
      <c r="I183" s="82"/>
      <c r="J183" s="82"/>
      <c r="K183" s="82"/>
      <c r="L183" s="82" t="s">
        <v>484</v>
      </c>
      <c r="M183" s="82" t="s">
        <v>471</v>
      </c>
      <c r="N183" s="82" t="s">
        <v>472</v>
      </c>
      <c r="O183" s="87" t="s">
        <v>21</v>
      </c>
      <c r="P183" s="87">
        <v>17.043576979697683</v>
      </c>
      <c r="Q183" s="87">
        <v>0</v>
      </c>
      <c r="R183" s="87">
        <v>17.043576979697683</v>
      </c>
      <c r="S183" s="88" t="s">
        <v>21</v>
      </c>
      <c r="T183" s="88">
        <v>1233</v>
      </c>
      <c r="U183" s="88">
        <v>1301</v>
      </c>
      <c r="V183" s="88">
        <v>1450</v>
      </c>
      <c r="W183" s="88">
        <v>1677</v>
      </c>
      <c r="X183" s="88" t="s">
        <v>21</v>
      </c>
      <c r="Y183" s="88" t="s">
        <v>21</v>
      </c>
      <c r="Z183" s="101" t="s">
        <v>21</v>
      </c>
      <c r="AA183" s="88" t="s">
        <v>21</v>
      </c>
      <c r="AB183" s="88">
        <v>6.1158968000000007</v>
      </c>
      <c r="AC183" s="88">
        <v>26.001892447698744</v>
      </c>
      <c r="AD183" s="88">
        <v>27.231046469834709</v>
      </c>
      <c r="AE183" s="88" t="s">
        <v>21</v>
      </c>
      <c r="AF183" s="88" t="s">
        <v>21</v>
      </c>
      <c r="AG183" s="88" t="s">
        <v>21</v>
      </c>
      <c r="AH183" s="88" t="s">
        <v>21</v>
      </c>
      <c r="AI183" s="88" t="s">
        <v>21</v>
      </c>
      <c r="AJ183" s="88">
        <v>152.89742000000001</v>
      </c>
      <c r="AK183" s="88">
        <v>6214.452295</v>
      </c>
      <c r="AL183" s="88">
        <v>6589.9132456999996</v>
      </c>
      <c r="AM183" s="88" t="s">
        <v>21</v>
      </c>
      <c r="AN183" s="88" t="s">
        <v>21</v>
      </c>
      <c r="AO183" s="88" t="s">
        <v>21</v>
      </c>
      <c r="AP183" s="88" t="s">
        <v>21</v>
      </c>
      <c r="AQ183" s="88">
        <v>118560.63</v>
      </c>
      <c r="AR183" s="88">
        <v>154539.42000000001</v>
      </c>
      <c r="AS183" s="88">
        <v>186243.41</v>
      </c>
      <c r="AT183" s="88">
        <v>222239.86</v>
      </c>
      <c r="AU183" s="88">
        <v>263007.13</v>
      </c>
      <c r="AV183" s="88" t="s">
        <v>21</v>
      </c>
      <c r="AW183" s="88" t="s">
        <v>21</v>
      </c>
      <c r="AX183" s="88" t="s">
        <v>21</v>
      </c>
      <c r="AY183" s="78"/>
    </row>
    <row r="184" spans="1:51" s="2" customFormat="1" ht="18" x14ac:dyDescent="0.35">
      <c r="A184" s="85" t="s">
        <v>482</v>
      </c>
      <c r="B184" s="86">
        <v>41779</v>
      </c>
      <c r="C184" s="82" t="s">
        <v>0</v>
      </c>
      <c r="D184" s="82" t="s">
        <v>22</v>
      </c>
      <c r="E184" s="82" t="s">
        <v>607</v>
      </c>
      <c r="F184" s="82"/>
      <c r="G184" s="82"/>
      <c r="H184" s="82"/>
      <c r="I184" s="82"/>
      <c r="J184" s="82"/>
      <c r="K184" s="82"/>
      <c r="L184" s="82" t="s">
        <v>484</v>
      </c>
      <c r="M184" s="82" t="s">
        <v>473</v>
      </c>
      <c r="N184" s="82" t="s">
        <v>474</v>
      </c>
      <c r="O184" s="87" t="s">
        <v>21</v>
      </c>
      <c r="P184" s="87">
        <v>3.7723460879476369</v>
      </c>
      <c r="Q184" s="87">
        <v>0</v>
      </c>
      <c r="R184" s="87">
        <v>3.7723460879476369</v>
      </c>
      <c r="S184" s="88" t="s">
        <v>21</v>
      </c>
      <c r="T184" s="88">
        <v>204</v>
      </c>
      <c r="U184" s="88">
        <v>205</v>
      </c>
      <c r="V184" s="88">
        <v>176</v>
      </c>
      <c r="W184" s="88">
        <v>170</v>
      </c>
      <c r="X184" s="88" t="s">
        <v>21</v>
      </c>
      <c r="Y184" s="88" t="s">
        <v>21</v>
      </c>
      <c r="Z184" s="101" t="s">
        <v>21</v>
      </c>
      <c r="AA184" s="88" t="s">
        <v>21</v>
      </c>
      <c r="AB184" s="88" t="s">
        <v>21</v>
      </c>
      <c r="AC184" s="88" t="s">
        <v>21</v>
      </c>
      <c r="AD184" s="88" t="s">
        <v>21</v>
      </c>
      <c r="AE184" s="88" t="s">
        <v>21</v>
      </c>
      <c r="AF184" s="88" t="s">
        <v>21</v>
      </c>
      <c r="AG184" s="88" t="s">
        <v>21</v>
      </c>
      <c r="AH184" s="88" t="s">
        <v>21</v>
      </c>
      <c r="AI184" s="88" t="s">
        <v>21</v>
      </c>
      <c r="AJ184" s="88" t="s">
        <v>21</v>
      </c>
      <c r="AK184" s="88" t="s">
        <v>21</v>
      </c>
      <c r="AL184" s="88" t="s">
        <v>21</v>
      </c>
      <c r="AM184" s="88" t="s">
        <v>21</v>
      </c>
      <c r="AN184" s="88" t="s">
        <v>21</v>
      </c>
      <c r="AO184" s="88" t="s">
        <v>21</v>
      </c>
      <c r="AP184" s="88" t="s">
        <v>21</v>
      </c>
      <c r="AQ184" s="88">
        <v>11506.85</v>
      </c>
      <c r="AR184" s="88">
        <v>11218.25</v>
      </c>
      <c r="AS184" s="88">
        <v>11410.7</v>
      </c>
      <c r="AT184" s="88">
        <v>12716.08</v>
      </c>
      <c r="AU184" s="88">
        <v>12895.62</v>
      </c>
      <c r="AV184" s="88" t="s">
        <v>21</v>
      </c>
      <c r="AW184" s="88" t="s">
        <v>21</v>
      </c>
      <c r="AX184" s="88" t="s">
        <v>21</v>
      </c>
      <c r="AY184" s="78"/>
    </row>
    <row r="185" spans="1:51" s="2" customFormat="1" ht="18" x14ac:dyDescent="0.35">
      <c r="A185" s="85" t="s">
        <v>482</v>
      </c>
      <c r="B185" s="86">
        <v>41883</v>
      </c>
      <c r="C185" s="82" t="s">
        <v>0</v>
      </c>
      <c r="D185" s="82" t="s">
        <v>22</v>
      </c>
      <c r="E185" s="82" t="s">
        <v>608</v>
      </c>
      <c r="F185" s="82"/>
      <c r="G185" s="82"/>
      <c r="H185" s="82"/>
      <c r="I185" s="82"/>
      <c r="J185" s="82"/>
      <c r="K185" s="82"/>
      <c r="L185" s="82" t="s">
        <v>484</v>
      </c>
      <c r="M185" s="82" t="s">
        <v>475</v>
      </c>
      <c r="N185" s="82" t="s">
        <v>476</v>
      </c>
      <c r="O185" s="87" t="s">
        <v>21</v>
      </c>
      <c r="P185" s="87">
        <v>3.9286059388239334</v>
      </c>
      <c r="Q185" s="87">
        <v>0</v>
      </c>
      <c r="R185" s="87">
        <v>3.9286059388239334</v>
      </c>
      <c r="S185" s="88" t="s">
        <v>21</v>
      </c>
      <c r="T185" s="88">
        <v>59</v>
      </c>
      <c r="U185" s="88">
        <v>57</v>
      </c>
      <c r="V185" s="88">
        <v>52</v>
      </c>
      <c r="W185" s="88">
        <v>49</v>
      </c>
      <c r="X185" s="88" t="s">
        <v>21</v>
      </c>
      <c r="Y185" s="88" t="s">
        <v>21</v>
      </c>
      <c r="Z185" s="101" t="s">
        <v>21</v>
      </c>
      <c r="AA185" s="88" t="s">
        <v>21</v>
      </c>
      <c r="AB185" s="88" t="s">
        <v>21</v>
      </c>
      <c r="AC185" s="88" t="s">
        <v>21</v>
      </c>
      <c r="AD185" s="88" t="s">
        <v>21</v>
      </c>
      <c r="AE185" s="88" t="s">
        <v>21</v>
      </c>
      <c r="AF185" s="88" t="s">
        <v>21</v>
      </c>
      <c r="AG185" s="88" t="s">
        <v>21</v>
      </c>
      <c r="AH185" s="88" t="s">
        <v>21</v>
      </c>
      <c r="AI185" s="88" t="s">
        <v>21</v>
      </c>
      <c r="AJ185" s="88" t="s">
        <v>21</v>
      </c>
      <c r="AK185" s="88" t="s">
        <v>21</v>
      </c>
      <c r="AL185" s="88" t="s">
        <v>21</v>
      </c>
      <c r="AM185" s="88" t="s">
        <v>21</v>
      </c>
      <c r="AN185" s="88" t="s">
        <v>21</v>
      </c>
      <c r="AO185" s="88" t="s">
        <v>21</v>
      </c>
      <c r="AP185" s="88" t="s">
        <v>21</v>
      </c>
      <c r="AQ185" s="88">
        <v>1184.22</v>
      </c>
      <c r="AR185" s="88">
        <v>1309.25</v>
      </c>
      <c r="AS185" s="88">
        <v>1143.95</v>
      </c>
      <c r="AT185" s="88">
        <v>1028.82</v>
      </c>
      <c r="AU185" s="88">
        <v>1202.54</v>
      </c>
      <c r="AV185" s="88" t="s">
        <v>21</v>
      </c>
      <c r="AW185" s="88" t="s">
        <v>21</v>
      </c>
      <c r="AX185" s="88" t="s">
        <v>21</v>
      </c>
      <c r="AY185" s="78"/>
    </row>
    <row r="187" spans="1:51" x14ac:dyDescent="0.3">
      <c r="A187" s="1" t="s">
        <v>449</v>
      </c>
    </row>
    <row r="188" spans="1:51" x14ac:dyDescent="0.3">
      <c r="A188" s="21" t="s">
        <v>451</v>
      </c>
    </row>
    <row r="189" spans="1:51" x14ac:dyDescent="0.3">
      <c r="A189" s="1" t="s">
        <v>450</v>
      </c>
    </row>
    <row r="190" spans="1:51" x14ac:dyDescent="0.3">
      <c r="A190" s="1" t="s">
        <v>418</v>
      </c>
    </row>
    <row r="191" spans="1:51" x14ac:dyDescent="0.3">
      <c r="A191" s="71" t="s">
        <v>558</v>
      </c>
    </row>
    <row r="192" spans="1:51" x14ac:dyDescent="0.3">
      <c r="A192" s="89" t="s">
        <v>623</v>
      </c>
    </row>
    <row r="193" spans="1:1" x14ac:dyDescent="0.3">
      <c r="A193" s="89" t="s">
        <v>616</v>
      </c>
    </row>
    <row r="194" spans="1:1" x14ac:dyDescent="0.3">
      <c r="A194" s="89" t="s">
        <v>626</v>
      </c>
    </row>
    <row r="195" spans="1:1" x14ac:dyDescent="0.3">
      <c r="A195" s="89" t="s">
        <v>624</v>
      </c>
    </row>
    <row r="196" spans="1:1" ht="18" x14ac:dyDescent="0.3">
      <c r="A196" s="26" t="s">
        <v>493</v>
      </c>
    </row>
    <row r="197" spans="1:1" x14ac:dyDescent="0.3">
      <c r="A197" s="29" t="s">
        <v>502</v>
      </c>
    </row>
    <row r="198" spans="1:1" x14ac:dyDescent="0.3">
      <c r="A198" s="71" t="s">
        <v>551</v>
      </c>
    </row>
    <row r="199" spans="1:1" x14ac:dyDescent="0.3">
      <c r="A199" s="71" t="s">
        <v>553</v>
      </c>
    </row>
    <row r="200" spans="1:1" x14ac:dyDescent="0.3">
      <c r="A200" s="71" t="s">
        <v>555</v>
      </c>
    </row>
  </sheetData>
  <autoFilter ref="A9:AX185" xr:uid="{00000000-0001-0000-0000-000000000000}">
    <filterColumn colId="5" showButton="0"/>
    <filterColumn colId="6" showButton="0"/>
    <filterColumn colId="8" showButton="0"/>
    <filterColumn colId="9" showButton="0"/>
  </autoFilter>
  <mergeCells count="53">
    <mergeCell ref="AX9:AX10"/>
    <mergeCell ref="AQ8:AX8"/>
    <mergeCell ref="S8:Z8"/>
    <mergeCell ref="AH9:AH10"/>
    <mergeCell ref="AA8:AH8"/>
    <mergeCell ref="AP9:AP10"/>
    <mergeCell ref="AI8:AP8"/>
    <mergeCell ref="AU9:AU10"/>
    <mergeCell ref="AS9:AS10"/>
    <mergeCell ref="AT9:AT10"/>
    <mergeCell ref="AV9:AV10"/>
    <mergeCell ref="AC9:AC10"/>
    <mergeCell ref="AE9:AE10"/>
    <mergeCell ref="AM9:AM10"/>
    <mergeCell ref="V9:V10"/>
    <mergeCell ref="AA9:AA10"/>
    <mergeCell ref="AO9:AO10"/>
    <mergeCell ref="AW9:AW10"/>
    <mergeCell ref="A9:A10"/>
    <mergeCell ref="B9:B10"/>
    <mergeCell ref="C9:C10"/>
    <mergeCell ref="D9:D10"/>
    <mergeCell ref="E9:E10"/>
    <mergeCell ref="C8:O8"/>
    <mergeCell ref="M9:M10"/>
    <mergeCell ref="N9:N10"/>
    <mergeCell ref="T9:T10"/>
    <mergeCell ref="U9:U10"/>
    <mergeCell ref="P8:R8"/>
    <mergeCell ref="S9:S10"/>
    <mergeCell ref="L9:L10"/>
    <mergeCell ref="O9:O10"/>
    <mergeCell ref="P9:P10"/>
    <mergeCell ref="Q9:Q10"/>
    <mergeCell ref="F9:H9"/>
    <mergeCell ref="I9:K9"/>
    <mergeCell ref="R9:R10"/>
    <mergeCell ref="AY9:AY10"/>
    <mergeCell ref="X9:X10"/>
    <mergeCell ref="W9:W10"/>
    <mergeCell ref="AN9:AN10"/>
    <mergeCell ref="Y9:Y10"/>
    <mergeCell ref="AQ9:AQ10"/>
    <mergeCell ref="AR9:AR10"/>
    <mergeCell ref="Z9:Z10"/>
    <mergeCell ref="AJ9:AJ10"/>
    <mergeCell ref="AK9:AK10"/>
    <mergeCell ref="AL9:AL10"/>
    <mergeCell ref="AD9:AD10"/>
    <mergeCell ref="AF9:AF10"/>
    <mergeCell ref="AI9:AI10"/>
    <mergeCell ref="AB9:AB10"/>
    <mergeCell ref="AG9:A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7"/>
  <sheetViews>
    <sheetView showGridLines="0" zoomScale="70" zoomScaleNormal="70" workbookViewId="0">
      <selection activeCell="A9" sqref="A9:A10"/>
    </sheetView>
  </sheetViews>
  <sheetFormatPr defaultColWidth="9.140625" defaultRowHeight="16.5" x14ac:dyDescent="0.3"/>
  <cols>
    <col min="1" max="1" width="26.140625" style="1" customWidth="1"/>
    <col min="2" max="2" width="13.140625" style="9" bestFit="1" customWidth="1"/>
    <col min="3" max="3" width="12.28515625" style="1" bestFit="1" customWidth="1"/>
    <col min="4" max="4" width="14.42578125" style="1" bestFit="1" customWidth="1"/>
    <col min="5" max="5" width="26.42578125" style="1" bestFit="1" customWidth="1"/>
    <col min="6" max="6" width="4.28515625" style="1" bestFit="1" customWidth="1"/>
    <col min="7" max="7" width="5.5703125" style="1" bestFit="1" customWidth="1"/>
    <col min="8" max="8" width="12.42578125" style="1" bestFit="1" customWidth="1"/>
    <col min="9" max="9" width="4.28515625" style="1" bestFit="1" customWidth="1"/>
    <col min="10" max="10" width="5.5703125" style="1" bestFit="1" customWidth="1"/>
    <col min="11" max="11" width="12.42578125" style="1" bestFit="1" customWidth="1"/>
    <col min="12" max="12" width="25.85546875" style="1" bestFit="1" customWidth="1"/>
    <col min="13" max="13" width="17.5703125" style="1" bestFit="1" customWidth="1"/>
    <col min="14" max="14" width="18.28515625" style="1" bestFit="1" customWidth="1"/>
    <col min="15" max="15" width="33.140625" style="19" bestFit="1" customWidth="1"/>
    <col min="16" max="16" width="15.42578125" style="1" bestFit="1" customWidth="1"/>
    <col min="17" max="17" width="17.5703125" style="1" bestFit="1" customWidth="1"/>
    <col min="18" max="18" width="30" style="1" bestFit="1" customWidth="1"/>
    <col min="19" max="24" width="8.42578125" style="1" bestFit="1" customWidth="1"/>
    <col min="25" max="26" width="8.42578125" style="1" customWidth="1"/>
    <col min="27" max="29" width="7.140625" style="1" bestFit="1" customWidth="1"/>
    <col min="30" max="30" width="8.140625" style="1" bestFit="1" customWidth="1"/>
    <col min="31" max="31" width="7.140625" style="1" bestFit="1" customWidth="1"/>
    <col min="32" max="33" width="7.42578125" style="1" customWidth="1"/>
    <col min="34" max="34" width="9.42578125" style="1" customWidth="1"/>
    <col min="35" max="36" width="10.28515625" style="1" bestFit="1" customWidth="1"/>
    <col min="37" max="37" width="11" style="1" bestFit="1" customWidth="1"/>
    <col min="38" max="38" width="11.5703125" style="1" bestFit="1" customWidth="1"/>
    <col min="39" max="40" width="10.5703125" style="1" bestFit="1" customWidth="1"/>
    <col min="41" max="42" width="10.5703125" style="1" customWidth="1"/>
    <col min="43" max="45" width="11.5703125" style="1" bestFit="1" customWidth="1"/>
    <col min="46" max="46" width="12.85546875" style="1" bestFit="1" customWidth="1"/>
    <col min="47" max="48" width="11.5703125" style="1" bestFit="1" customWidth="1"/>
    <col min="49" max="49" width="11.5703125" style="1" customWidth="1"/>
    <col min="50" max="50" width="12.140625" style="1" customWidth="1"/>
    <col min="51" max="16384" width="9.140625" style="1"/>
  </cols>
  <sheetData>
    <row r="1" spans="1:50" x14ac:dyDescent="0.3">
      <c r="B1" s="7"/>
    </row>
    <row r="6" spans="1:50" s="5" customFormat="1" ht="27.75" x14ac:dyDescent="0.45">
      <c r="A6" s="8" t="s">
        <v>446</v>
      </c>
      <c r="O6" s="20"/>
    </row>
    <row r="7" spans="1:50" ht="17.25" thickBot="1" x14ac:dyDescent="0.35"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3" customFormat="1" ht="18.75" thickBot="1" x14ac:dyDescent="0.4">
      <c r="A8" s="4"/>
      <c r="B8" s="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14" t="s">
        <v>447</v>
      </c>
      <c r="Q8" s="115"/>
      <c r="R8" s="116"/>
      <c r="S8" s="114" t="s">
        <v>7</v>
      </c>
      <c r="T8" s="115"/>
      <c r="U8" s="115"/>
      <c r="V8" s="115"/>
      <c r="W8" s="115"/>
      <c r="X8" s="115"/>
      <c r="Y8" s="115"/>
      <c r="Z8" s="116"/>
      <c r="AA8" s="114" t="s">
        <v>4</v>
      </c>
      <c r="AB8" s="115"/>
      <c r="AC8" s="115"/>
      <c r="AD8" s="115"/>
      <c r="AE8" s="115"/>
      <c r="AF8" s="115"/>
      <c r="AG8" s="115"/>
      <c r="AH8" s="116"/>
      <c r="AI8" s="114" t="s">
        <v>5</v>
      </c>
      <c r="AJ8" s="115"/>
      <c r="AK8" s="115"/>
      <c r="AL8" s="115"/>
      <c r="AM8" s="115"/>
      <c r="AN8" s="115"/>
      <c r="AO8" s="115"/>
      <c r="AP8" s="116"/>
      <c r="AQ8" s="114" t="s">
        <v>6</v>
      </c>
      <c r="AR8" s="115"/>
      <c r="AS8" s="115"/>
      <c r="AT8" s="115"/>
      <c r="AU8" s="115"/>
      <c r="AV8" s="115"/>
      <c r="AW8" s="115"/>
      <c r="AX8" s="116"/>
    </row>
    <row r="9" spans="1:50" s="2" customFormat="1" ht="20.25" x14ac:dyDescent="0.35">
      <c r="A9" s="112" t="s">
        <v>3</v>
      </c>
      <c r="B9" s="121" t="s">
        <v>438</v>
      </c>
      <c r="C9" s="106" t="s">
        <v>439</v>
      </c>
      <c r="D9" s="106" t="s">
        <v>440</v>
      </c>
      <c r="E9" s="112" t="s">
        <v>441</v>
      </c>
      <c r="F9" s="118" t="s">
        <v>488</v>
      </c>
      <c r="G9" s="119"/>
      <c r="H9" s="120"/>
      <c r="I9" s="118" t="s">
        <v>489</v>
      </c>
      <c r="J9" s="119"/>
      <c r="K9" s="120"/>
      <c r="L9" s="106" t="s">
        <v>434</v>
      </c>
      <c r="M9" s="112" t="s">
        <v>2</v>
      </c>
      <c r="N9" s="112" t="s">
        <v>1</v>
      </c>
      <c r="O9" s="106" t="s">
        <v>442</v>
      </c>
      <c r="P9" s="106" t="s">
        <v>443</v>
      </c>
      <c r="Q9" s="106" t="s">
        <v>444</v>
      </c>
      <c r="R9" s="106" t="s">
        <v>445</v>
      </c>
      <c r="S9" s="106">
        <v>2014</v>
      </c>
      <c r="T9" s="106">
        <v>2015</v>
      </c>
      <c r="U9" s="106">
        <v>2016</v>
      </c>
      <c r="V9" s="106">
        <v>2017</v>
      </c>
      <c r="W9" s="106">
        <v>2018</v>
      </c>
      <c r="X9" s="106">
        <v>2019</v>
      </c>
      <c r="Y9" s="106">
        <v>2020</v>
      </c>
      <c r="Z9" s="106">
        <v>2021</v>
      </c>
      <c r="AA9" s="106">
        <v>2014</v>
      </c>
      <c r="AB9" s="106">
        <v>2015</v>
      </c>
      <c r="AC9" s="106">
        <v>2016</v>
      </c>
      <c r="AD9" s="106">
        <v>2017</v>
      </c>
      <c r="AE9" s="106">
        <v>2018</v>
      </c>
      <c r="AF9" s="106">
        <v>2019</v>
      </c>
      <c r="AG9" s="106">
        <v>2020</v>
      </c>
      <c r="AH9" s="106">
        <v>2021</v>
      </c>
      <c r="AI9" s="106">
        <v>2014</v>
      </c>
      <c r="AJ9" s="106">
        <v>2015</v>
      </c>
      <c r="AK9" s="106">
        <v>2016</v>
      </c>
      <c r="AL9" s="106">
        <v>2017</v>
      </c>
      <c r="AM9" s="106">
        <v>2018</v>
      </c>
      <c r="AN9" s="106">
        <v>2019</v>
      </c>
      <c r="AO9" s="106">
        <v>2020</v>
      </c>
      <c r="AP9" s="106">
        <v>2021</v>
      </c>
      <c r="AQ9" s="106">
        <v>2014</v>
      </c>
      <c r="AR9" s="106">
        <v>2015</v>
      </c>
      <c r="AS9" s="106">
        <v>2016</v>
      </c>
      <c r="AT9" s="106">
        <v>2017</v>
      </c>
      <c r="AU9" s="106">
        <v>2018</v>
      </c>
      <c r="AV9" s="106">
        <v>2019</v>
      </c>
      <c r="AW9" s="106">
        <v>2020</v>
      </c>
      <c r="AX9" s="106">
        <v>2021</v>
      </c>
    </row>
    <row r="10" spans="1:50" s="2" customFormat="1" ht="18.75" thickBot="1" x14ac:dyDescent="0.4">
      <c r="A10" s="113"/>
      <c r="B10" s="122"/>
      <c r="C10" s="107"/>
      <c r="D10" s="107"/>
      <c r="E10" s="113"/>
      <c r="F10" s="22" t="s">
        <v>490</v>
      </c>
      <c r="G10" s="23" t="s">
        <v>491</v>
      </c>
      <c r="H10" s="24" t="s">
        <v>492</v>
      </c>
      <c r="I10" s="22" t="s">
        <v>490</v>
      </c>
      <c r="J10" s="23" t="s">
        <v>491</v>
      </c>
      <c r="K10" s="25" t="s">
        <v>492</v>
      </c>
      <c r="L10" s="107"/>
      <c r="M10" s="113"/>
      <c r="N10" s="113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</row>
    <row r="11" spans="1:50" ht="18" x14ac:dyDescent="0.3">
      <c r="A11" s="13" t="s">
        <v>483</v>
      </c>
      <c r="B11" s="14">
        <v>41709</v>
      </c>
      <c r="C11" s="13" t="s">
        <v>0</v>
      </c>
      <c r="D11" s="13" t="s">
        <v>8</v>
      </c>
      <c r="E11" s="13" t="s">
        <v>419</v>
      </c>
      <c r="F11" s="13"/>
      <c r="G11" s="13"/>
      <c r="H11" s="13"/>
      <c r="I11" s="13"/>
      <c r="J11" s="13"/>
      <c r="K11" s="13"/>
      <c r="L11" s="13" t="s">
        <v>484</v>
      </c>
      <c r="M11" s="13" t="s">
        <v>420</v>
      </c>
      <c r="N11" s="13" t="s">
        <v>421</v>
      </c>
      <c r="O11" s="17">
        <v>146.3080247683165</v>
      </c>
      <c r="P11" s="17">
        <v>23.064455803515774</v>
      </c>
      <c r="Q11" s="17">
        <v>23.064455803515774</v>
      </c>
      <c r="R11" s="17">
        <v>46.128911607031547</v>
      </c>
      <c r="S11" s="15">
        <v>227</v>
      </c>
      <c r="T11" s="15">
        <v>262</v>
      </c>
      <c r="U11" s="15">
        <v>323</v>
      </c>
      <c r="V11" s="15">
        <v>331</v>
      </c>
      <c r="W11" s="15">
        <v>353</v>
      </c>
      <c r="X11" s="15">
        <v>422</v>
      </c>
      <c r="Y11" s="15" t="s">
        <v>21</v>
      </c>
      <c r="Z11" s="15" t="s">
        <v>21</v>
      </c>
      <c r="AA11" s="15">
        <v>167.15883480422099</v>
      </c>
      <c r="AB11" s="15">
        <v>58.632950120526608</v>
      </c>
      <c r="AC11" s="15">
        <v>84.628073891046</v>
      </c>
      <c r="AD11" s="15">
        <v>383.74677424623519</v>
      </c>
      <c r="AE11" s="15">
        <v>187.71907095072083</v>
      </c>
      <c r="AF11" s="15">
        <v>320.51675767747105</v>
      </c>
      <c r="AG11" s="27">
        <v>657.54823745316446</v>
      </c>
      <c r="AH11" s="27">
        <v>414.49231735727557</v>
      </c>
      <c r="AI11" s="15">
        <v>32763.142574299131</v>
      </c>
      <c r="AJ11" s="15">
        <v>14365.09827554237</v>
      </c>
      <c r="AK11" s="15">
        <v>20733.878809271679</v>
      </c>
      <c r="AL11" s="15">
        <v>94017.959690327625</v>
      </c>
      <c r="AM11" s="15">
        <v>45991.165551681901</v>
      </c>
      <c r="AN11" s="15">
        <v>78206.064325434592</v>
      </c>
      <c r="AO11" s="27">
        <v>163071.96288838479</v>
      </c>
      <c r="AP11" s="27">
        <v>101136.12543517524</v>
      </c>
      <c r="AQ11" s="15">
        <v>25255.808075489185</v>
      </c>
      <c r="AR11" s="15">
        <v>28475.106619692193</v>
      </c>
      <c r="AS11" s="15">
        <v>30845.981880221199</v>
      </c>
      <c r="AT11" s="15">
        <v>50779.734099892201</v>
      </c>
      <c r="AU11" s="15">
        <v>41106.897201545275</v>
      </c>
      <c r="AV11" s="15">
        <v>48933.92114623516</v>
      </c>
      <c r="AW11" s="28">
        <v>52669.43644381006</v>
      </c>
      <c r="AX11" s="28" t="s">
        <v>21</v>
      </c>
    </row>
    <row r="12" spans="1:50" ht="18" x14ac:dyDescent="0.3">
      <c r="A12" s="13" t="s">
        <v>483</v>
      </c>
      <c r="B12" s="12">
        <v>41711</v>
      </c>
      <c r="C12" s="11" t="s">
        <v>17</v>
      </c>
      <c r="D12" s="11" t="s">
        <v>8</v>
      </c>
      <c r="E12" s="11" t="s">
        <v>422</v>
      </c>
      <c r="F12" s="13"/>
      <c r="G12" s="13"/>
      <c r="H12" s="13"/>
      <c r="I12" s="13"/>
      <c r="J12" s="13"/>
      <c r="K12" s="13"/>
      <c r="L12" s="13" t="s">
        <v>484</v>
      </c>
      <c r="M12" s="11" t="s">
        <v>423</v>
      </c>
      <c r="N12" s="11" t="s">
        <v>424</v>
      </c>
      <c r="O12" s="18">
        <v>116.16178538926118</v>
      </c>
      <c r="P12" s="18">
        <v>14.436998428063207</v>
      </c>
      <c r="Q12" s="18">
        <v>0</v>
      </c>
      <c r="R12" s="18">
        <v>14.436998428063207</v>
      </c>
      <c r="S12" s="16">
        <v>1544</v>
      </c>
      <c r="T12" s="16">
        <v>1591</v>
      </c>
      <c r="U12" s="16">
        <v>1709</v>
      </c>
      <c r="V12" s="16">
        <v>1994</v>
      </c>
      <c r="W12" s="16">
        <v>1258</v>
      </c>
      <c r="X12" s="16">
        <v>2051</v>
      </c>
      <c r="Y12" s="15" t="s">
        <v>21</v>
      </c>
      <c r="Z12" s="15" t="s">
        <v>21</v>
      </c>
      <c r="AA12" s="16">
        <v>20.746677338500746</v>
      </c>
      <c r="AB12" s="16">
        <v>11.719590209530875</v>
      </c>
      <c r="AC12" s="16">
        <v>25.960701258971639</v>
      </c>
      <c r="AD12" s="16">
        <v>94.291967464802539</v>
      </c>
      <c r="AE12" s="16">
        <v>21.29958541411477</v>
      </c>
      <c r="AF12" s="16">
        <v>39.592204799358747</v>
      </c>
      <c r="AG12" s="28">
        <v>12.895521627201592</v>
      </c>
      <c r="AH12" s="28">
        <v>23.915399314189983</v>
      </c>
      <c r="AI12" s="16">
        <v>4024.8568780672745</v>
      </c>
      <c r="AJ12" s="16">
        <v>2871.2768867049876</v>
      </c>
      <c r="AK12" s="16">
        <v>6360.3976938463338</v>
      </c>
      <c r="AL12" s="16">
        <v>23101.532028876623</v>
      </c>
      <c r="AM12" s="16">
        <v>5218.4184490718935</v>
      </c>
      <c r="AN12" s="16">
        <v>9660.4716697560252</v>
      </c>
      <c r="AO12" s="28">
        <v>3198.0893635459947</v>
      </c>
      <c r="AP12" s="28">
        <v>5835.3574326623557</v>
      </c>
      <c r="AQ12" s="16">
        <v>54799.729342629056</v>
      </c>
      <c r="AR12" s="16">
        <v>68094.752456888556</v>
      </c>
      <c r="AS12" s="16">
        <v>100936.81609601129</v>
      </c>
      <c r="AT12" s="16">
        <v>138168.42517884559</v>
      </c>
      <c r="AU12" s="16">
        <v>148002.21426552342</v>
      </c>
      <c r="AV12" s="16">
        <v>58925.655027303241</v>
      </c>
      <c r="AW12" s="28">
        <v>85221.114877781467</v>
      </c>
      <c r="AX12" s="28" t="s">
        <v>21</v>
      </c>
    </row>
    <row r="13" spans="1:50" ht="18" x14ac:dyDescent="0.3">
      <c r="A13" s="13" t="s">
        <v>483</v>
      </c>
      <c r="B13" s="12">
        <v>41791</v>
      </c>
      <c r="C13" s="11" t="s">
        <v>0</v>
      </c>
      <c r="D13" s="11" t="s">
        <v>8</v>
      </c>
      <c r="E13" s="11" t="s">
        <v>425</v>
      </c>
      <c r="F13" s="13"/>
      <c r="G13" s="13"/>
      <c r="H13" s="13"/>
      <c r="I13" s="13"/>
      <c r="J13" s="13"/>
      <c r="K13" s="13"/>
      <c r="L13" s="13" t="s">
        <v>484</v>
      </c>
      <c r="M13" s="11" t="s">
        <v>426</v>
      </c>
      <c r="N13" s="11" t="s">
        <v>427</v>
      </c>
      <c r="O13" s="18">
        <v>239.79019943742995</v>
      </c>
      <c r="P13" s="18">
        <v>57.124124949770533</v>
      </c>
      <c r="Q13" s="18">
        <v>0</v>
      </c>
      <c r="R13" s="18">
        <v>57.124124949770533</v>
      </c>
      <c r="S13" s="16">
        <v>869</v>
      </c>
      <c r="T13" s="16">
        <v>716</v>
      </c>
      <c r="U13" s="16">
        <v>688</v>
      </c>
      <c r="V13" s="16">
        <v>698</v>
      </c>
      <c r="W13" s="16">
        <v>666</v>
      </c>
      <c r="X13" s="16">
        <v>734</v>
      </c>
      <c r="Y13" s="15" t="s">
        <v>21</v>
      </c>
      <c r="Z13" s="15" t="s">
        <v>21</v>
      </c>
      <c r="AA13" s="16">
        <v>301.91608568359413</v>
      </c>
      <c r="AB13" s="16">
        <v>128.15408863341369</v>
      </c>
      <c r="AC13" s="16">
        <v>78.759383456877273</v>
      </c>
      <c r="AD13" s="16">
        <v>255.33237513474666</v>
      </c>
      <c r="AE13" s="16">
        <v>204.33077357957222</v>
      </c>
      <c r="AF13" s="16">
        <v>707.8277641400731</v>
      </c>
      <c r="AG13" s="28">
        <v>1532.0987434047868</v>
      </c>
      <c r="AH13" s="28">
        <v>1924.8909771483916</v>
      </c>
      <c r="AI13" s="16">
        <v>43777.820207679506</v>
      </c>
      <c r="AJ13" s="16">
        <v>31397.745688855925</v>
      </c>
      <c r="AK13" s="16">
        <v>19296.021884927639</v>
      </c>
      <c r="AL13" s="16">
        <v>62556.431908012928</v>
      </c>
      <c r="AM13" s="16">
        <v>50061.028691227744</v>
      </c>
      <c r="AN13" s="16">
        <v>172709.95466159011</v>
      </c>
      <c r="AO13" s="28">
        <v>379960.48836438713</v>
      </c>
      <c r="AP13" s="28">
        <v>469673.39842420752</v>
      </c>
      <c r="AQ13" s="16">
        <v>632738.37858331401</v>
      </c>
      <c r="AR13" s="16">
        <v>748410.4394585574</v>
      </c>
      <c r="AS13" s="16">
        <v>802743.61689610535</v>
      </c>
      <c r="AT13" s="16">
        <v>1222006.9904942345</v>
      </c>
      <c r="AU13" s="16">
        <v>931326.91039291443</v>
      </c>
      <c r="AV13" s="16">
        <v>1217267</v>
      </c>
      <c r="AW13" s="28">
        <v>1180909.4384829099</v>
      </c>
      <c r="AX13" s="28" t="s">
        <v>21</v>
      </c>
    </row>
    <row r="14" spans="1:50" ht="18" x14ac:dyDescent="0.3">
      <c r="A14" s="13" t="s">
        <v>483</v>
      </c>
      <c r="B14" s="12">
        <v>41798</v>
      </c>
      <c r="C14" s="11" t="s">
        <v>0</v>
      </c>
      <c r="D14" s="11" t="s">
        <v>8</v>
      </c>
      <c r="E14" s="11" t="s">
        <v>428</v>
      </c>
      <c r="F14" s="13"/>
      <c r="G14" s="13"/>
      <c r="H14" s="13"/>
      <c r="I14" s="13"/>
      <c r="J14" s="13"/>
      <c r="K14" s="13"/>
      <c r="L14" s="13" t="s">
        <v>484</v>
      </c>
      <c r="M14" s="11" t="s">
        <v>429</v>
      </c>
      <c r="N14" s="11" t="s">
        <v>430</v>
      </c>
      <c r="O14" s="18">
        <v>162.76413478012566</v>
      </c>
      <c r="P14" s="18">
        <v>0</v>
      </c>
      <c r="Q14" s="18">
        <v>75.004759185227499</v>
      </c>
      <c r="R14" s="18">
        <v>75.004759185227499</v>
      </c>
      <c r="S14" s="16">
        <v>828</v>
      </c>
      <c r="T14" s="16">
        <v>801</v>
      </c>
      <c r="U14" s="16">
        <v>837</v>
      </c>
      <c r="V14" s="16">
        <v>840</v>
      </c>
      <c r="W14" s="16">
        <v>814</v>
      </c>
      <c r="X14" s="16">
        <v>798</v>
      </c>
      <c r="Y14" s="15" t="s">
        <v>21</v>
      </c>
      <c r="Z14" s="15" t="s">
        <v>21</v>
      </c>
      <c r="AA14" s="16">
        <v>266.80645365124167</v>
      </c>
      <c r="AB14" s="16">
        <v>329.80785277211197</v>
      </c>
      <c r="AC14" s="16">
        <v>430.84880574185195</v>
      </c>
      <c r="AD14" s="16">
        <v>1103.3446574984482</v>
      </c>
      <c r="AE14" s="16">
        <v>678.82879487421098</v>
      </c>
      <c r="AF14" s="16">
        <v>564.60648264115025</v>
      </c>
      <c r="AG14" s="28">
        <v>835.93658399816491</v>
      </c>
      <c r="AH14" s="28">
        <v>876.64476611784414</v>
      </c>
      <c r="AI14" s="16">
        <v>37886.509257113968</v>
      </c>
      <c r="AJ14" s="16">
        <v>80802.928796588167</v>
      </c>
      <c r="AK14" s="16">
        <v>105557.96517237321</v>
      </c>
      <c r="AL14" s="16">
        <v>270319.44108711981</v>
      </c>
      <c r="AM14" s="16">
        <v>166313.07618015641</v>
      </c>
      <c r="AN14" s="16">
        <v>137763.99954912078</v>
      </c>
      <c r="AO14" s="28">
        <v>207312.27283154489</v>
      </c>
      <c r="AP14" s="28">
        <v>213901.32293275397</v>
      </c>
      <c r="AQ14" s="16">
        <v>175492.55428944543</v>
      </c>
      <c r="AR14" s="16">
        <v>202736.41757834228</v>
      </c>
      <c r="AS14" s="16">
        <v>217421.10836569007</v>
      </c>
      <c r="AT14" s="16">
        <v>325441.805768791</v>
      </c>
      <c r="AU14" s="16">
        <v>231412.65429190616</v>
      </c>
      <c r="AV14" s="16">
        <v>238818.6964580933</v>
      </c>
      <c r="AW14" s="28">
        <v>238746.46343639283</v>
      </c>
      <c r="AX14" s="28" t="s">
        <v>21</v>
      </c>
    </row>
    <row r="15" spans="1:50" ht="18" x14ac:dyDescent="0.3">
      <c r="A15" s="13" t="s">
        <v>483</v>
      </c>
      <c r="B15" s="12">
        <v>41982</v>
      </c>
      <c r="C15" s="11" t="s">
        <v>0</v>
      </c>
      <c r="D15" s="11" t="s">
        <v>8</v>
      </c>
      <c r="E15" s="11" t="s">
        <v>431</v>
      </c>
      <c r="F15" s="13"/>
      <c r="G15" s="13"/>
      <c r="H15" s="13"/>
      <c r="I15" s="13"/>
      <c r="J15" s="13"/>
      <c r="K15" s="13"/>
      <c r="L15" s="13" t="s">
        <v>484</v>
      </c>
      <c r="M15" s="11" t="s">
        <v>432</v>
      </c>
      <c r="N15" s="11" t="s">
        <v>433</v>
      </c>
      <c r="O15" s="18">
        <v>431.09569643113673</v>
      </c>
      <c r="P15" s="18">
        <v>90.052742832515861</v>
      </c>
      <c r="Q15" s="18">
        <v>0</v>
      </c>
      <c r="R15" s="18">
        <v>90.052742832515861</v>
      </c>
      <c r="S15" s="16">
        <v>1413</v>
      </c>
      <c r="T15" s="16">
        <v>1382</v>
      </c>
      <c r="U15" s="16">
        <v>1502</v>
      </c>
      <c r="V15" s="16">
        <v>1507</v>
      </c>
      <c r="W15" s="16">
        <v>1550</v>
      </c>
      <c r="X15" s="16">
        <v>1633</v>
      </c>
      <c r="Y15" s="15" t="s">
        <v>21</v>
      </c>
      <c r="Z15" s="15" t="s">
        <v>21</v>
      </c>
      <c r="AA15" s="16">
        <v>368.20418307812207</v>
      </c>
      <c r="AB15" s="16">
        <v>276.04139625440388</v>
      </c>
      <c r="AC15" s="16">
        <v>219.61289563478056</v>
      </c>
      <c r="AD15" s="16">
        <v>911.04988076960763</v>
      </c>
      <c r="AE15" s="16">
        <v>757.8422689154811</v>
      </c>
      <c r="AF15" s="16">
        <v>1244.1588597765642</v>
      </c>
      <c r="AG15" s="28">
        <v>2530.9351821170953</v>
      </c>
      <c r="AH15" s="28">
        <v>1396.9402926471744</v>
      </c>
      <c r="AI15" s="16">
        <v>6259.4723760979005</v>
      </c>
      <c r="AJ15" s="16">
        <v>67630.155293899501</v>
      </c>
      <c r="AK15" s="16">
        <v>53805.148841040122</v>
      </c>
      <c r="AL15" s="16">
        <v>223207.22078855388</v>
      </c>
      <c r="AM15" s="16">
        <v>185671.32738151326</v>
      </c>
      <c r="AN15" s="16">
        <v>303574.78232553479</v>
      </c>
      <c r="AO15" s="28">
        <v>627671.9251650396</v>
      </c>
      <c r="AP15" s="28">
        <v>340853.43140591052</v>
      </c>
      <c r="AQ15" s="16">
        <v>486098.32129241526</v>
      </c>
      <c r="AR15" s="16">
        <v>575643.42666419432</v>
      </c>
      <c r="AS15" s="16">
        <v>738843.15801859042</v>
      </c>
      <c r="AT15" s="16">
        <v>1159513.6053310684</v>
      </c>
      <c r="AU15" s="16">
        <v>726935.59785169142</v>
      </c>
      <c r="AV15" s="16">
        <v>732240.36871900212</v>
      </c>
      <c r="AW15" s="28">
        <v>887428.44034358836</v>
      </c>
      <c r="AX15" s="28" t="s">
        <v>21</v>
      </c>
    </row>
    <row r="17" spans="1:1" ht="18" x14ac:dyDescent="0.3">
      <c r="A17" s="26" t="s">
        <v>493</v>
      </c>
    </row>
  </sheetData>
  <mergeCells count="52">
    <mergeCell ref="AX9:AX10"/>
    <mergeCell ref="AQ8:AX8"/>
    <mergeCell ref="AA9:AA10"/>
    <mergeCell ref="AB9:AB10"/>
    <mergeCell ref="AC9:AC10"/>
    <mergeCell ref="AD9:AD10"/>
    <mergeCell ref="AE9:AE10"/>
    <mergeCell ref="AF9:AF10"/>
    <mergeCell ref="AI9:AI10"/>
    <mergeCell ref="AJ9:AJ10"/>
    <mergeCell ref="AK9:AK10"/>
    <mergeCell ref="AL9:AL10"/>
    <mergeCell ref="AR9:AR10"/>
    <mergeCell ref="AS9:AS10"/>
    <mergeCell ref="AG9:AG10"/>
    <mergeCell ref="T9:T10"/>
    <mergeCell ref="U9:U10"/>
    <mergeCell ref="V9:V10"/>
    <mergeCell ref="AW9:AW10"/>
    <mergeCell ref="AA8:AH8"/>
    <mergeCell ref="AP9:AP10"/>
    <mergeCell ref="AI8:AP8"/>
    <mergeCell ref="AH9:AH10"/>
    <mergeCell ref="Y9:Y10"/>
    <mergeCell ref="AO9:AO10"/>
    <mergeCell ref="AT9:AT10"/>
    <mergeCell ref="AV9:AV10"/>
    <mergeCell ref="AU9:AU10"/>
    <mergeCell ref="AN9:AN10"/>
    <mergeCell ref="AM9:AM10"/>
    <mergeCell ref="AQ9:AQ10"/>
    <mergeCell ref="A9:A10"/>
    <mergeCell ref="B9:B10"/>
    <mergeCell ref="C9:C10"/>
    <mergeCell ref="D9:D10"/>
    <mergeCell ref="E9:E10"/>
    <mergeCell ref="C8:O8"/>
    <mergeCell ref="P8:R8"/>
    <mergeCell ref="M9:M10"/>
    <mergeCell ref="N9:N10"/>
    <mergeCell ref="S9:S10"/>
    <mergeCell ref="F9:H9"/>
    <mergeCell ref="I9:K9"/>
    <mergeCell ref="S8:Z8"/>
    <mergeCell ref="X9:X10"/>
    <mergeCell ref="Z9:Z10"/>
    <mergeCell ref="W9:W10"/>
    <mergeCell ref="L9:L10"/>
    <mergeCell ref="O9:O10"/>
    <mergeCell ref="P9:P10"/>
    <mergeCell ref="Q9:Q10"/>
    <mergeCell ref="R9:R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0" ma:contentTypeDescription="Create a new document." ma:contentTypeScope="" ma:versionID="568cd19ec9cbdd4ff2f024a1bb815cb0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bd4dc39523cc68b284f925ca3370bd92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050102-6E6D-4956-B248-5FAC46C050E8}">
  <ds:schemaRefs>
    <ds:schemaRef ds:uri="http://schemas.microsoft.com/sharepoint/v3"/>
    <ds:schemaRef ds:uri="ffa9d2f0-5494-45f9-9eb8-ec0cdb4a63ce"/>
    <ds:schemaRef ds:uri="http://schemas.microsoft.com/office/2006/documentManagement/types"/>
    <ds:schemaRef ds:uri="http://purl.org/dc/elements/1.1/"/>
    <ds:schemaRef ds:uri="d24619a9-60b3-4eda-9432-ac5f06646f89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2B8D0-0188-41F5-86D7-023E4EA7B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2014</vt:lpstr>
      <vt:lpstr>Affiliate Members 2014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hemmi</dc:creator>
  <cp:lastModifiedBy>Claudio Vidal Pedrós</cp:lastModifiedBy>
  <dcterms:created xsi:type="dcterms:W3CDTF">2014-11-21T14:58:11Z</dcterms:created>
  <dcterms:modified xsi:type="dcterms:W3CDTF">2022-09-30T17:56:14Z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  <property fmtid="{D5CDD505-2E9C-101B-9397-08002B2CF9AE}" pid="3" name="MediaServiceImageTags">
    <vt:lpwstr/>
  </property>
</Properties>
</file>