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 Baldi\Federation of European Securities Exchanges\FESE - Team Site - Governance\Statistics\Research\IPO Stats Reports\"/>
    </mc:Choice>
  </mc:AlternateContent>
  <xr:revisionPtr revIDLastSave="0" documentId="13_ncr:1_{95CA4DAF-FA30-4156-A7DA-2F81A87F4C45}" xr6:coauthVersionLast="36" xr6:coauthVersionMax="40" xr10:uidLastSave="{00000000-0000-0000-0000-000000000000}"/>
  <bookViews>
    <workbookView xWindow="-120" yWindow="-120" windowWidth="38640" windowHeight="21240" xr2:uid="{00000000-000D-0000-FFFF-FFFF00000000}"/>
  </bookViews>
  <sheets>
    <sheet name="Full Members 2018" sheetId="1" r:id="rId1"/>
    <sheet name="Affiliate Members 2018" sheetId="8" r:id="rId2"/>
  </sheets>
  <definedNames>
    <definedName name="_xlnm._FilterDatabase" localSheetId="0" hidden="1">'Full Members 2018'!$B$8:$T$153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8" i="8" l="1"/>
  <c r="T18" i="8"/>
  <c r="Q18" i="8"/>
  <c r="R17" i="8"/>
  <c r="T17" i="8"/>
  <c r="Q17" i="8"/>
  <c r="R16" i="8"/>
  <c r="T16" i="8"/>
  <c r="Q16" i="8"/>
  <c r="T11" i="8"/>
  <c r="Q11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4809A2-913C-4BFB-8766-C600CAE38A3D}" keepAlive="1" name="Query - fese" description="Connection to the 'fese' query in the workbook." type="5" refreshedVersion="6" background="1" saveData="1">
    <dbPr connection="Provider=Microsoft.Mashup.OleDb.1;Data Source=$Workbook$;Location=fese;Extended Properties=&quot;&quot;" command="SELECT * FROM [fese]"/>
  </connection>
</connections>
</file>

<file path=xl/sharedStrings.xml><?xml version="1.0" encoding="utf-8"?>
<sst xmlns="http://schemas.openxmlformats.org/spreadsheetml/2006/main" count="2155" uniqueCount="659">
  <si>
    <t>Listing</t>
  </si>
  <si>
    <t>Domestic</t>
  </si>
  <si>
    <t>Market type</t>
  </si>
  <si>
    <t>Company</t>
  </si>
  <si>
    <t>Type of instrument</t>
  </si>
  <si>
    <t>ISIN</t>
  </si>
  <si>
    <t>Total Market Capitalization</t>
  </si>
  <si>
    <t>Newly issued</t>
  </si>
  <si>
    <t>Already issued</t>
  </si>
  <si>
    <t>Sum of newly &amp; already</t>
  </si>
  <si>
    <t>Date</t>
  </si>
  <si>
    <t>/Foreign</t>
  </si>
  <si>
    <t>Name</t>
  </si>
  <si>
    <t>Ticker/Symbol</t>
  </si>
  <si>
    <t>on 1st trading day € million</t>
  </si>
  <si>
    <t>shares</t>
  </si>
  <si>
    <t>Investment fund/other</t>
  </si>
  <si>
    <t>RM/MTF</t>
  </si>
  <si>
    <t>Number of employees</t>
  </si>
  <si>
    <t>ICB</t>
  </si>
  <si>
    <t>GICS</t>
  </si>
  <si>
    <t>Proprietary</t>
  </si>
  <si>
    <t>Equity</t>
  </si>
  <si>
    <t>Name of</t>
  </si>
  <si>
    <t>Exchange</t>
  </si>
  <si>
    <t>n/a</t>
  </si>
  <si>
    <t>MTF</t>
  </si>
  <si>
    <t>NASDAQ</t>
  </si>
  <si>
    <t>Financials</t>
  </si>
  <si>
    <t>issued shares</t>
  </si>
  <si>
    <t>-</t>
  </si>
  <si>
    <t>NPinvestor.com A/S</t>
  </si>
  <si>
    <t>NPINV</t>
  </si>
  <si>
    <t>DK0060827269</t>
  </si>
  <si>
    <t>Foreign</t>
  </si>
  <si>
    <t>HRC World Plc</t>
  </si>
  <si>
    <t>Travel &amp; Leisure</t>
  </si>
  <si>
    <t>HRC</t>
  </si>
  <si>
    <t>GB00BZ3CDY20</t>
  </si>
  <si>
    <t>Admicom Oyj</t>
  </si>
  <si>
    <t>Technology</t>
  </si>
  <si>
    <t>ADMCM</t>
  </si>
  <si>
    <t>FI4000251830</t>
  </si>
  <si>
    <t>Liv ihop AB</t>
  </si>
  <si>
    <t>Health Care</t>
  </si>
  <si>
    <t>LIVI</t>
  </si>
  <si>
    <t>SE0010769356</t>
  </si>
  <si>
    <t xml:space="preserve">BBS-Bioactive Bone Substitutes Oyj </t>
  </si>
  <si>
    <t>BONEH</t>
  </si>
  <si>
    <t>FI4000260583</t>
  </si>
  <si>
    <t xml:space="preserve">RM </t>
  </si>
  <si>
    <t>Salmones Camanchaca</t>
  </si>
  <si>
    <t>SALMON</t>
  </si>
  <si>
    <t>CL0002409135</t>
  </si>
  <si>
    <t>Oslo Børs</t>
  </si>
  <si>
    <t>RM</t>
  </si>
  <si>
    <t>Dermapharm Holding SE</t>
  </si>
  <si>
    <t>Pharma &amp; Healthcare</t>
  </si>
  <si>
    <t>DMP</t>
  </si>
  <si>
    <t>DE000A2GS5D8</t>
  </si>
  <si>
    <t>STEMMER IMAGING AG</t>
  </si>
  <si>
    <t>Software</t>
  </si>
  <si>
    <t>S9I</t>
  </si>
  <si>
    <t>DE000A2G9MZ9</t>
  </si>
  <si>
    <t>Deutsche Börse</t>
  </si>
  <si>
    <t>Metrovaces, S.A.</t>
  </si>
  <si>
    <t>Financial Services and Real State</t>
  </si>
  <si>
    <t>MVC</t>
  </si>
  <si>
    <t>ES0105122024</t>
  </si>
  <si>
    <t>BME</t>
  </si>
  <si>
    <t>Dutch Star Companies One NV</t>
  </si>
  <si>
    <t>None Equity Investment Instruments</t>
  </si>
  <si>
    <t>DSC1</t>
  </si>
  <si>
    <t>NL0012747059</t>
  </si>
  <si>
    <t>Euronext</t>
  </si>
  <si>
    <t>FATTAL HOLDINGS</t>
  </si>
  <si>
    <t>Commerce &amp; Services</t>
  </si>
  <si>
    <t>FTAL</t>
  </si>
  <si>
    <t>IL0011434292</t>
  </si>
  <si>
    <t>Tel-Aviv SE</t>
  </si>
  <si>
    <t xml:space="preserve">n/a </t>
  </si>
  <si>
    <t>WINE</t>
  </si>
  <si>
    <t xml:space="preserve"> CY0107600716</t>
  </si>
  <si>
    <t>Bucharest SE</t>
  </si>
  <si>
    <t>PURCARI WINERIES PUBLIC COMPANY LIMITED</t>
  </si>
  <si>
    <t>Consumer goods</t>
  </si>
  <si>
    <t>Cibus Nordic Real Estate AB</t>
  </si>
  <si>
    <t>Real Estate</t>
  </si>
  <si>
    <t>CIBUS</t>
  </si>
  <si>
    <t>SE0010832204</t>
  </si>
  <si>
    <t>Zutec Holding AB</t>
  </si>
  <si>
    <t>ZUTEC</t>
  </si>
  <si>
    <t>SE0010869487</t>
  </si>
  <si>
    <t>Novaturas AB</t>
  </si>
  <si>
    <t>NTU1L</t>
  </si>
  <si>
    <t>LT0000131872</t>
  </si>
  <si>
    <t>Harvia Oyj</t>
  </si>
  <si>
    <t>Personal &amp; Household Goods</t>
  </si>
  <si>
    <t>HARVIA</t>
  </si>
  <si>
    <t>FI4000306873</t>
  </si>
  <si>
    <t>Agillic A/S</t>
  </si>
  <si>
    <t>AGILC</t>
  </si>
  <si>
    <t>DK0060955854</t>
  </si>
  <si>
    <t>Altia Oyj</t>
  </si>
  <si>
    <t>Food &amp; Beverage</t>
  </si>
  <si>
    <t>ALTIA</t>
  </si>
  <si>
    <t>FI4000292438</t>
  </si>
  <si>
    <t>Green Landscaping Holding AB</t>
  </si>
  <si>
    <t>Constructioon &amp; Materials</t>
  </si>
  <si>
    <t>GREEN</t>
  </si>
  <si>
    <t>SE0010985028</t>
  </si>
  <si>
    <t>Bygghemma Group First AB</t>
  </si>
  <si>
    <t>Retail</t>
  </si>
  <si>
    <t>BHG</t>
  </si>
  <si>
    <t>SE0010948588</t>
  </si>
  <si>
    <t>Siemens Healthineers AG</t>
  </si>
  <si>
    <t>SHL</t>
  </si>
  <si>
    <t>DE000SHL1006</t>
  </si>
  <si>
    <t>DWS Group GmbH &amp; Co. KGaA</t>
  </si>
  <si>
    <t>Financial Services</t>
  </si>
  <si>
    <t>DWS</t>
  </si>
  <si>
    <t>DE000DWS1007</t>
  </si>
  <si>
    <t>CYR</t>
  </si>
  <si>
    <t>DE000A2E4SV8</t>
  </si>
  <si>
    <t>Acacia Pharma Group PLC</t>
  </si>
  <si>
    <t>Biotechnology</t>
  </si>
  <si>
    <t>ACPH</t>
  </si>
  <si>
    <t>GB00BYWF9Y76</t>
  </si>
  <si>
    <t>Alfen NV</t>
  </si>
  <si>
    <t>Electronic Equipment</t>
  </si>
  <si>
    <t>ALFEN</t>
  </si>
  <si>
    <t>NL0012817175</t>
  </si>
  <si>
    <t>B&amp;S Group SA</t>
  </si>
  <si>
    <t>Broadline Retailers</t>
  </si>
  <si>
    <t>BSGR</t>
  </si>
  <si>
    <t>LU1789205884</t>
  </si>
  <si>
    <t>NIBC Holding NV</t>
  </si>
  <si>
    <t>Banks</t>
  </si>
  <si>
    <t>NIBC</t>
  </si>
  <si>
    <t>NL0012756316</t>
  </si>
  <si>
    <t>Vente Unique.com</t>
  </si>
  <si>
    <t>Home Improvement Retailers</t>
  </si>
  <si>
    <t>ALVU</t>
  </si>
  <si>
    <t>FR0010766667</t>
  </si>
  <si>
    <t>ADIKA STYLE</t>
  </si>
  <si>
    <t>ADKA</t>
  </si>
  <si>
    <t>IL0011436438</t>
  </si>
  <si>
    <t>RANI ZIM</t>
  </si>
  <si>
    <t>Real-Estate &amp; Construction</t>
  </si>
  <si>
    <t>RANI</t>
  </si>
  <si>
    <t>IL0011436198</t>
  </si>
  <si>
    <t>G.P. GLOBAL POWER </t>
  </si>
  <si>
    <t>Energy And Oil &amp; Gas Exploration</t>
  </si>
  <si>
    <t>GPGB</t>
  </si>
  <si>
    <t>IL0011447815</t>
  </si>
  <si>
    <t>Sensirion Holding AG</t>
  </si>
  <si>
    <t>Electrical Components &amp; Equipment</t>
  </si>
  <si>
    <t>SENS</t>
  </si>
  <si>
    <t>CH0406705126</t>
  </si>
  <si>
    <t>Medartis Holding AG</t>
  </si>
  <si>
    <t>Health Care Equipment &amp; Services</t>
  </si>
  <si>
    <t>MED</t>
  </si>
  <si>
    <t>CH0386200239</t>
  </si>
  <si>
    <t>SIX Swiss Exchange</t>
  </si>
  <si>
    <t>AB „NOVATURAS”</t>
  </si>
  <si>
    <t>NTU/NOVATURAS</t>
  </si>
  <si>
    <t>Warsaw SE</t>
  </si>
  <si>
    <t>Travel agencies</t>
  </si>
  <si>
    <t>Elkem ASA</t>
  </si>
  <si>
    <t>ELK</t>
  </si>
  <si>
    <t>NO0010816093</t>
  </si>
  <si>
    <t>Fjordkraft Holding ASA</t>
  </si>
  <si>
    <t>FKRAFT</t>
  </si>
  <si>
    <t>NO0010815673</t>
  </si>
  <si>
    <t>River iGaming p.l.c</t>
  </si>
  <si>
    <t>RIVER-ME</t>
  </si>
  <si>
    <t>MT0001710103</t>
  </si>
  <si>
    <t>Investment Flows (EUR million)</t>
  </si>
  <si>
    <t>VR EDUCATION HOLDINGS PLC</t>
  </si>
  <si>
    <t>Software &amp; Computer Services</t>
  </si>
  <si>
    <t>Other</t>
  </si>
  <si>
    <t>6VR</t>
  </si>
  <si>
    <t>IE00BG0HDR01</t>
  </si>
  <si>
    <t>Irish SE</t>
  </si>
  <si>
    <t>Cyan AG</t>
  </si>
  <si>
    <t>Iconovo AB</t>
  </si>
  <si>
    <t>ICO</t>
  </si>
  <si>
    <t>SE0010868943</t>
  </si>
  <si>
    <t>Fluicell AB</t>
  </si>
  <si>
    <t>FLUI</t>
  </si>
  <si>
    <t>SE0010831321</t>
  </si>
  <si>
    <t>Infrea AB</t>
  </si>
  <si>
    <t>Industrial Goods &amp; Services</t>
  </si>
  <si>
    <t>INFREA</t>
  </si>
  <si>
    <t>SE0010600106</t>
  </si>
  <si>
    <t>Enersense International Oyj</t>
  </si>
  <si>
    <t>ESENSE</t>
  </si>
  <si>
    <t>FI4000301585</t>
  </si>
  <si>
    <t>Happy Helper A/S</t>
  </si>
  <si>
    <t>HAPPY</t>
  </si>
  <si>
    <t>DK0060990414</t>
  </si>
  <si>
    <t>Godewind Immobilien AG</t>
  </si>
  <si>
    <t>GWD</t>
  </si>
  <si>
    <t>DE000A2G8XX3</t>
  </si>
  <si>
    <t>Serviceware SE</t>
  </si>
  <si>
    <t>SJJ</t>
  </si>
  <si>
    <t>DE000A2G8X31</t>
  </si>
  <si>
    <t xml:space="preserve">The Dust Spółka Akcyjna               </t>
  </si>
  <si>
    <t>TRADE &amp; SERVICES</t>
  </si>
  <si>
    <t>THEDUST</t>
  </si>
  <si>
    <t>PLTHDST00017</t>
  </si>
  <si>
    <t>OncoArendi Therapeutics Spółka Akcyjna</t>
  </si>
  <si>
    <t xml:space="preserve">HEALTH CARE     </t>
  </si>
  <si>
    <t xml:space="preserve">OAT    </t>
  </si>
  <si>
    <t>PLONCTH00011</t>
  </si>
  <si>
    <t>Oxatis</t>
  </si>
  <si>
    <t>ALOXA</t>
  </si>
  <si>
    <t>FR0013328184</t>
  </si>
  <si>
    <t>WEST BROMWICH BUILDING SOCIETY</t>
  </si>
  <si>
    <t>WESTBR_O_PERP</t>
  </si>
  <si>
    <t>GB00BYWR8Q80</t>
  </si>
  <si>
    <t>Luxembourg SE</t>
  </si>
  <si>
    <t>CEVA Logistics AG</t>
  </si>
  <si>
    <t>Industrial Transportation</t>
  </si>
  <si>
    <t>CEVA</t>
  </si>
  <si>
    <t>CH0413237394</t>
  </si>
  <si>
    <t>Polyphor AG</t>
  </si>
  <si>
    <t>Pharmaceuticals &amp; Biotechnology</t>
  </si>
  <si>
    <t>POLN</t>
  </si>
  <si>
    <t>CH0106213793</t>
  </si>
  <si>
    <t>NFON AG</t>
  </si>
  <si>
    <t>Telecommunication</t>
  </si>
  <si>
    <t>NFN</t>
  </si>
  <si>
    <t>DE000A0N4N52</t>
  </si>
  <si>
    <t>Ovzon AB</t>
  </si>
  <si>
    <t>Telecommunications</t>
  </si>
  <si>
    <t>OVZON</t>
  </si>
  <si>
    <t>SE0010948711</t>
  </si>
  <si>
    <t>Heimavellir hf.</t>
  </si>
  <si>
    <t>HEIMA</t>
  </si>
  <si>
    <t>IS0000028413</t>
  </si>
  <si>
    <t>JonDeTech Sensors AB</t>
  </si>
  <si>
    <t>JDT</t>
  </si>
  <si>
    <t>SE0009662554</t>
  </si>
  <si>
    <t>I-Tech AB</t>
  </si>
  <si>
    <t>Chemicals</t>
  </si>
  <si>
    <t>ITECH</t>
  </si>
  <si>
    <t>SE0011167725</t>
  </si>
  <si>
    <t>Dontnod Entertainment SA</t>
  </si>
  <si>
    <t>Toys</t>
  </si>
  <si>
    <t>ALDNE</t>
  </si>
  <si>
    <t>FR0013331212</t>
  </si>
  <si>
    <t>Voluntis SA</t>
  </si>
  <si>
    <t>FR0004183960</t>
  </si>
  <si>
    <t>Ten Square Games Spółka Akcyjna</t>
  </si>
  <si>
    <t>TSGAMES</t>
  </si>
  <si>
    <t>PLTSQGM00016</t>
  </si>
  <si>
    <t>GLOBRANDS</t>
  </si>
  <si>
    <t>GLRS</t>
  </si>
  <si>
    <t>IL0011474876</t>
  </si>
  <si>
    <t>Main Street Complex plc Ordinary Shares</t>
  </si>
  <si>
    <t>MSC</t>
  </si>
  <si>
    <t>MT0001850107</t>
  </si>
  <si>
    <t>Malta SE</t>
  </si>
  <si>
    <t>NCAB Group AB</t>
  </si>
  <si>
    <t>NCAB</t>
  </si>
  <si>
    <t>SE0011167956</t>
  </si>
  <si>
    <t>Netcompany Group A/S</t>
  </si>
  <si>
    <t>NETC</t>
  </si>
  <si>
    <t>DK0060952919</t>
  </si>
  <si>
    <t>Better Collective A/S</t>
  </si>
  <si>
    <t>Media</t>
  </si>
  <si>
    <t>BETCO</t>
  </si>
  <si>
    <t>DK0060952240</t>
  </si>
  <si>
    <t>AS Tallinna Sadam</t>
  </si>
  <si>
    <t>TSM1T</t>
  </si>
  <si>
    <t>EE3100021635</t>
  </si>
  <si>
    <t>Kojamo Oyj</t>
  </si>
  <si>
    <t>KOJAMO</t>
  </si>
  <si>
    <t>FI4000312251</t>
  </si>
  <si>
    <t>Arion Banki hf.</t>
  </si>
  <si>
    <t>ARION</t>
  </si>
  <si>
    <t>IS0000028157</t>
  </si>
  <si>
    <t>Projektengagemang Sweden AB</t>
  </si>
  <si>
    <t>PENG B</t>
  </si>
  <si>
    <t>SE0011337666</t>
  </si>
  <si>
    <t>VMP Oyj</t>
  </si>
  <si>
    <t>VMP</t>
  </si>
  <si>
    <t>FI4000322326</t>
  </si>
  <si>
    <t>Midsummer AB</t>
  </si>
  <si>
    <t>Oil &amp; Gas</t>
  </si>
  <si>
    <t>MIDS</t>
  </si>
  <si>
    <t>SE0011281757</t>
  </si>
  <si>
    <t>ViroGates A/S</t>
  </si>
  <si>
    <t>VIRO</t>
  </si>
  <si>
    <t>DK0061030574</t>
  </si>
  <si>
    <t>Ranplan Group AB</t>
  </si>
  <si>
    <t>RPLAN</t>
  </si>
  <si>
    <t>SE0011178201</t>
  </si>
  <si>
    <t>Raketech Group Holding PLC</t>
  </si>
  <si>
    <t>RAKE</t>
  </si>
  <si>
    <t>MT0001390104</t>
  </si>
  <si>
    <t>Calliditas Therapeutics AB</t>
  </si>
  <si>
    <t>CALTX</t>
  </si>
  <si>
    <t>SE0010441584</t>
  </si>
  <si>
    <t xml:space="preserve">7Levels Spółka Akcyjna        </t>
  </si>
  <si>
    <t xml:space="preserve">7LEVELS </t>
  </si>
  <si>
    <t>PL7LVLS00017</t>
  </si>
  <si>
    <t>Prime Bit Games Spółka Akcyjna</t>
  </si>
  <si>
    <t xml:space="preserve">PBGAMES </t>
  </si>
  <si>
    <t>PLPRMBG00018</t>
  </si>
  <si>
    <t xml:space="preserve">ML System Spółka Akcyjna      </t>
  </si>
  <si>
    <t xml:space="preserve">OIL &amp; ENERGY    </t>
  </si>
  <si>
    <t>MLSYSTEM</t>
  </si>
  <si>
    <t>PLMLSTM00015</t>
  </si>
  <si>
    <t>YEW GROVE REIT Plc</t>
  </si>
  <si>
    <t>Industrial &amp; Office REITs</t>
  </si>
  <si>
    <t>YEW</t>
  </si>
  <si>
    <t>IE00BDT5KP12</t>
  </si>
  <si>
    <t>DELEK ROYALTIES</t>
  </si>
  <si>
    <t>DLRL</t>
  </si>
  <si>
    <t>IL0011294936</t>
  </si>
  <si>
    <t>IBITEC FUND</t>
  </si>
  <si>
    <t>IBITEC.F</t>
  </si>
  <si>
    <t>IL0011425381</t>
  </si>
  <si>
    <t>CLAL BEVERAGES</t>
  </si>
  <si>
    <t>Industry</t>
  </si>
  <si>
    <t>CLBV</t>
  </si>
  <si>
    <t>IL0011476855</t>
  </si>
  <si>
    <t>STS Group AG</t>
  </si>
  <si>
    <t>Automobile</t>
  </si>
  <si>
    <t>SF3</t>
  </si>
  <si>
    <t>DE000A1TNU68</t>
  </si>
  <si>
    <t>home24 SE</t>
  </si>
  <si>
    <t>H24</t>
  </si>
  <si>
    <t>DE000A14KEB5</t>
  </si>
  <si>
    <t>capsensixx AG</t>
  </si>
  <si>
    <t>CPX</t>
  </si>
  <si>
    <t>DE000A2G9M17</t>
  </si>
  <si>
    <t>AKASOL AG</t>
  </si>
  <si>
    <t>ASL</t>
  </si>
  <si>
    <t>DE000A2JNWZ9</t>
  </si>
  <si>
    <t>Enensys Technologies SA</t>
  </si>
  <si>
    <t>ALNN6</t>
  </si>
  <si>
    <t>FR0013330792</t>
  </si>
  <si>
    <t>Kalray sa</t>
  </si>
  <si>
    <t>Semiconductors</t>
  </si>
  <si>
    <t>ALKAL</t>
  </si>
  <si>
    <t>FR0010722819</t>
  </si>
  <si>
    <t>Adyen NV</t>
  </si>
  <si>
    <t>Financial Administration</t>
  </si>
  <si>
    <t>ADYEN</t>
  </si>
  <si>
    <t>NL0012969182</t>
  </si>
  <si>
    <t>Cogelec sa</t>
  </si>
  <si>
    <t>COGEC</t>
  </si>
  <si>
    <t>FR0013335742</t>
  </si>
  <si>
    <t>2CRSI SA</t>
  </si>
  <si>
    <t>Computer Hardware</t>
  </si>
  <si>
    <t>2CRSI</t>
  </si>
  <si>
    <t>FR0013341781</t>
  </si>
  <si>
    <t>Shelf Drilling</t>
  </si>
  <si>
    <t xml:space="preserve">Equity </t>
  </si>
  <si>
    <t>SHLF</t>
  </si>
  <si>
    <t>KYG236271055</t>
  </si>
  <si>
    <t xml:space="preserve">Lavo.TV AS </t>
  </si>
  <si>
    <t>LAVO-ME</t>
  </si>
  <si>
    <t>NO0010793326</t>
  </si>
  <si>
    <t>Softox Solutions AS</t>
  </si>
  <si>
    <t>SOFTOX-ME</t>
  </si>
  <si>
    <t>NO0010811961</t>
  </si>
  <si>
    <t>Kingelnberg Ltd</t>
  </si>
  <si>
    <t>Industrial Engineering</t>
  </si>
  <si>
    <t>KLIN</t>
  </si>
  <si>
    <t>CH0420462266</t>
  </si>
  <si>
    <t>Roche Bobois SA</t>
  </si>
  <si>
    <t>Furnishing</t>
  </si>
  <si>
    <t>RBO</t>
  </si>
  <si>
    <t>FR0013344173</t>
  </si>
  <si>
    <t>Ordissimo</t>
  </si>
  <si>
    <t>ALORD</t>
  </si>
  <si>
    <t>FR0013318052</t>
  </si>
  <si>
    <t>BIO-UV Group</t>
  </si>
  <si>
    <t>Industrial Machinery</t>
  </si>
  <si>
    <t>ALTUV</t>
  </si>
  <si>
    <t>FR0013345493</t>
  </si>
  <si>
    <t>Navya sa</t>
  </si>
  <si>
    <t>Commercila Vehicles &amp; Trucks</t>
  </si>
  <si>
    <t>NAVYA</t>
  </si>
  <si>
    <t>FR0013018041</t>
  </si>
  <si>
    <t>Audiovalley sa</t>
  </si>
  <si>
    <t>Broadcasting &amp; Entertanment</t>
  </si>
  <si>
    <t>ALAVY</t>
  </si>
  <si>
    <t>BE0974334667</t>
  </si>
  <si>
    <t>CNL CAPITAL E.K.E.S. - AIFM</t>
  </si>
  <si>
    <t xml:space="preserve">Financial Services   </t>
  </si>
  <si>
    <t>CNLCAP</t>
  </si>
  <si>
    <t xml:space="preserve">GRS520003005 </t>
  </si>
  <si>
    <t xml:space="preserve">Athex </t>
  </si>
  <si>
    <t>Odico A/S</t>
  </si>
  <si>
    <t>Industrials</t>
  </si>
  <si>
    <t>ODICO</t>
  </si>
  <si>
    <t>DK0061031036</t>
  </si>
  <si>
    <t>ALQUIBER QUALITY, S.A.</t>
  </si>
  <si>
    <t>Consumer Services</t>
  </si>
  <si>
    <t>Consumer Discretionary</t>
  </si>
  <si>
    <t>ALQ</t>
  </si>
  <si>
    <t>ES0105366001</t>
  </si>
  <si>
    <t>SILVAIR, Inc.</t>
  </si>
  <si>
    <t>TECHNOLOGY</t>
  </si>
  <si>
    <t>SILVAIR-REGS</t>
  </si>
  <si>
    <t>USU827061099</t>
  </si>
  <si>
    <t>creditshelf AG</t>
  </si>
  <si>
    <t>Finacial Services</t>
  </si>
  <si>
    <t>CSQ</t>
  </si>
  <si>
    <t>DE000A2LQUA5</t>
  </si>
  <si>
    <t>Gradus AD-Stara Zagora</t>
  </si>
  <si>
    <t>K</t>
  </si>
  <si>
    <t>Financial and insurance activities</t>
  </si>
  <si>
    <t>GR6</t>
  </si>
  <si>
    <t>BG1100002184</t>
  </si>
  <si>
    <t>Bulgarian SE</t>
  </si>
  <si>
    <t>INTERNET RESEARCH INSTITUTE</t>
  </si>
  <si>
    <t>IRI</t>
  </si>
  <si>
    <t>IL0011435026</t>
  </si>
  <si>
    <t>Creepy Jar Spółka Akcyjna</t>
  </si>
  <si>
    <t>CREEPYJAR</t>
  </si>
  <si>
    <t>PLCRPJR00019</t>
  </si>
  <si>
    <t>TAIWAN CEMENT CORPORATION</t>
  </si>
  <si>
    <t>Construction &amp; Materials</t>
  </si>
  <si>
    <t>TAICS</t>
  </si>
  <si>
    <t>US87402Y2054</t>
  </si>
  <si>
    <t>PARTNERS GROUP GLOBAL VALUE 2017 S.C.A., SICAV-SIF</t>
  </si>
  <si>
    <t>LU1548986386</t>
  </si>
  <si>
    <t>Hypefactors A/S</t>
  </si>
  <si>
    <t>HYPE</t>
  </si>
  <si>
    <t>DK0060989911</t>
  </si>
  <si>
    <t>Asarina Pharma AB</t>
  </si>
  <si>
    <t>ASAP</t>
  </si>
  <si>
    <t>SE0011641794</t>
  </si>
  <si>
    <t>SIG Combibloc Group AG</t>
  </si>
  <si>
    <t>General Industrials</t>
  </si>
  <si>
    <t>SIGN</t>
  </si>
  <si>
    <t>CH0435377954</t>
  </si>
  <si>
    <t>MyBest Group S.p.A.</t>
  </si>
  <si>
    <t>Media Agencies</t>
  </si>
  <si>
    <t>ALMBG</t>
  </si>
  <si>
    <t>IT0005119109</t>
  </si>
  <si>
    <t>STANOVI JADRAN d.d. za poslovanje nekretninama</t>
  </si>
  <si>
    <t>L</t>
  </si>
  <si>
    <t>Real estate activities</t>
  </si>
  <si>
    <t>STJD</t>
  </si>
  <si>
    <t>HRSTJDRA0006</t>
  </si>
  <si>
    <t>JADRAN, dioničko društvo za hotelijerstvo i turizam</t>
  </si>
  <si>
    <t>MA</t>
  </si>
  <si>
    <t>Legal, accounting, management, architecture, engineering, technical testing and analysis activities</t>
  </si>
  <si>
    <t>JDRN</t>
  </si>
  <si>
    <t>HRJDRNRB0002</t>
  </si>
  <si>
    <t>Zagreb SE</t>
  </si>
  <si>
    <t>Fellow Finance Oyj</t>
  </si>
  <si>
    <t>FELLOW</t>
  </si>
  <si>
    <t>FI4000348974</t>
  </si>
  <si>
    <t>Medincell SA</t>
  </si>
  <si>
    <t>MEDCL</t>
  </si>
  <si>
    <t>FR0004065605</t>
  </si>
  <si>
    <t>Shurgard Self Storage SA</t>
  </si>
  <si>
    <t>Specialized Consumer Services</t>
  </si>
  <si>
    <t>SHUR</t>
  </si>
  <si>
    <t>LU1883301340</t>
  </si>
  <si>
    <t>Neoen SA</t>
  </si>
  <si>
    <t>Alternative Electricity</t>
  </si>
  <si>
    <t>NEOEN</t>
  </si>
  <si>
    <t>FR0011675362</t>
  </si>
  <si>
    <t>Westwing Group AG</t>
  </si>
  <si>
    <t>WEW</t>
  </si>
  <si>
    <t>DE000A2N4H07</t>
  </si>
  <si>
    <t>Knorr-Bremse AG</t>
  </si>
  <si>
    <t>Industrial</t>
  </si>
  <si>
    <t>KBX</t>
  </si>
  <si>
    <t>DE000KBX1006</t>
  </si>
  <si>
    <t>Qingdao Haier Co. Ltd</t>
  </si>
  <si>
    <t>Consumer</t>
  </si>
  <si>
    <t>690D</t>
  </si>
  <si>
    <t>CNE1000031C1</t>
  </si>
  <si>
    <t>Equity (D-share)</t>
  </si>
  <si>
    <t>Sparebanken Telemark</t>
  </si>
  <si>
    <t>*No GICS for EC</t>
  </si>
  <si>
    <t>SBTE</t>
  </si>
  <si>
    <t>NO0010664782</t>
  </si>
  <si>
    <t>poLight</t>
  </si>
  <si>
    <t>PLT</t>
  </si>
  <si>
    <t>NO0010341712</t>
  </si>
  <si>
    <t>Equity Certificate</t>
  </si>
  <si>
    <t>Seluxit A/S</t>
  </si>
  <si>
    <t>SLXIT</t>
  </si>
  <si>
    <t>DK0061076130</t>
  </si>
  <si>
    <t>Rush Factory Plc</t>
  </si>
  <si>
    <t>RUSH</t>
  </si>
  <si>
    <t>FI4000348909</t>
  </si>
  <si>
    <t>Aros Bostadsutveckling AB</t>
  </si>
  <si>
    <t>AROS</t>
  </si>
  <si>
    <t>SE0010598250</t>
  </si>
  <si>
    <t xml:space="preserve">Viafin Service Oyj </t>
  </si>
  <si>
    <t>VIAFIN</t>
  </si>
  <si>
    <t>FI4000349212</t>
  </si>
  <si>
    <t>Scape Technologies A/S</t>
  </si>
  <si>
    <t>SCAPE</t>
  </si>
  <si>
    <t>DK0061114246</t>
  </si>
  <si>
    <t>S2Medical AB</t>
  </si>
  <si>
    <t>S2M</t>
  </si>
  <si>
    <t>SE0011725084</t>
  </si>
  <si>
    <t>AlzeCure Pharma AB</t>
  </si>
  <si>
    <t>ALZCUR</t>
  </si>
  <si>
    <t>SE0010133785</t>
  </si>
  <si>
    <t>Nordic ID Plc</t>
  </si>
  <si>
    <t>NORDID</t>
  </si>
  <si>
    <t>FI4000327812</t>
  </si>
  <si>
    <t>Oma Savings Bank Plc</t>
  </si>
  <si>
    <t>OMASP</t>
  </si>
  <si>
    <t>FI4000306733</t>
  </si>
  <si>
    <t>ROTEM ENERGY MINERAL (REM)</t>
  </si>
  <si>
    <t>RTEN.L</t>
  </si>
  <si>
    <t>IL0011477507</t>
  </si>
  <si>
    <t>Equity / Limited Partnership</t>
  </si>
  <si>
    <t>Fundamenta Real Estate AG</t>
  </si>
  <si>
    <t>FREN</t>
  </si>
  <si>
    <t>CH0045825517</t>
  </si>
  <si>
    <t>Arima Real Estate Socimi</t>
  </si>
  <si>
    <t>Financials Services and Real State</t>
  </si>
  <si>
    <t>ARM</t>
  </si>
  <si>
    <t>ES0105376000</t>
  </si>
  <si>
    <t>24/12/2018</t>
  </si>
  <si>
    <t>G 1 SECURE SOLUTIONS</t>
  </si>
  <si>
    <t>GOSS</t>
  </si>
  <si>
    <t>IL0011562803</t>
  </si>
  <si>
    <t>Jetpak Top Holding AB</t>
  </si>
  <si>
    <t>JETPAK</t>
  </si>
  <si>
    <t>SE0012012508</t>
  </si>
  <si>
    <t>Lime Technologies AB</t>
  </si>
  <si>
    <t>LIME</t>
  </si>
  <si>
    <t>SE0011870195</t>
  </si>
  <si>
    <t>Q-Linea AB</t>
  </si>
  <si>
    <t>QLINEA</t>
  </si>
  <si>
    <t>SE0011527845</t>
  </si>
  <si>
    <t>Azelio AB</t>
  </si>
  <si>
    <t>AZELIO</t>
  </si>
  <si>
    <t>SE0011973940</t>
  </si>
  <si>
    <t>CAG Group AB</t>
  </si>
  <si>
    <t>CAG</t>
  </si>
  <si>
    <t>SE0011923341</t>
  </si>
  <si>
    <t>Solarpack</t>
  </si>
  <si>
    <t>Energy</t>
  </si>
  <si>
    <t>Petrol and Power</t>
  </si>
  <si>
    <t>SPK</t>
  </si>
  <si>
    <t>ES0105385001</t>
  </si>
  <si>
    <t>Lleida.net</t>
  </si>
  <si>
    <t>Internet</t>
  </si>
  <si>
    <t>ALLLN</t>
  </si>
  <si>
    <t>ES0105089009</t>
  </si>
  <si>
    <t xml:space="preserve"> -</t>
  </si>
  <si>
    <t>Predilife</t>
  </si>
  <si>
    <t>ALPRE</t>
  </si>
  <si>
    <t>FR0010169920</t>
  </si>
  <si>
    <t>Flexdeal Simfe SA</t>
  </si>
  <si>
    <t>Equity Investment Instruments</t>
  </si>
  <si>
    <t>FLEXD</t>
  </si>
  <si>
    <t>PTFXD0AM0018</t>
  </si>
  <si>
    <t>Baikowski</t>
  </si>
  <si>
    <t>Commodity Chemical</t>
  </si>
  <si>
    <t>ALBKK</t>
  </si>
  <si>
    <t>FR0013384369</t>
  </si>
  <si>
    <t>&gt; 42,000</t>
  </si>
  <si>
    <t>&gt;5,000</t>
  </si>
  <si>
    <t>List of IPO by exchange, market type and investment flow - December 2018</t>
  </si>
  <si>
    <t>Total Market Capitalisation</t>
  </si>
  <si>
    <t>DFV Deutsche Familienversicherung</t>
  </si>
  <si>
    <t>Insurance</t>
  </si>
  <si>
    <t>DFV</t>
  </si>
  <si>
    <t>DE000A2NBVD5</t>
  </si>
  <si>
    <r>
      <rPr>
        <vertAlign val="superscript"/>
        <sz val="8"/>
        <color theme="1"/>
        <rFont val="Trebuchet MS"/>
        <family val="2"/>
      </rPr>
      <t>1</t>
    </r>
    <r>
      <rPr>
        <sz val="8"/>
        <color theme="1"/>
        <rFont val="Trebuchet MS"/>
        <family val="2"/>
      </rPr>
      <t>Only at first level</t>
    </r>
  </si>
  <si>
    <r>
      <t>Sector Code</t>
    </r>
    <r>
      <rPr>
        <b/>
        <vertAlign val="superscript"/>
        <sz val="11"/>
        <color theme="1"/>
        <rFont val="Trebuchet MS"/>
        <family val="2"/>
      </rPr>
      <t>1</t>
    </r>
  </si>
  <si>
    <r>
      <t>Sector Name</t>
    </r>
    <r>
      <rPr>
        <b/>
        <vertAlign val="superscript"/>
        <sz val="11"/>
        <color theme="1"/>
        <rFont val="Trebuchet MS"/>
        <family val="2"/>
      </rPr>
      <t>1</t>
    </r>
  </si>
  <si>
    <t>Sector Code1</t>
  </si>
  <si>
    <t>Sector Name1</t>
  </si>
  <si>
    <t>1Only at first level</t>
  </si>
  <si>
    <t>FILLAMENTUM, a.s.</t>
  </si>
  <si>
    <t>Industrial Services</t>
  </si>
  <si>
    <t>FILL</t>
  </si>
  <si>
    <t>CZ0009007027</t>
  </si>
  <si>
    <t>PRABOS PLUS a.s.</t>
  </si>
  <si>
    <t>Footwear</t>
  </si>
  <si>
    <t>PRAB</t>
  </si>
  <si>
    <t>CZ0005131318</t>
  </si>
  <si>
    <t>PRIMOCO UAV SE</t>
  </si>
  <si>
    <t>Aerospace</t>
  </si>
  <si>
    <t>PRIUA</t>
  </si>
  <si>
    <t>CZ0005135970</t>
  </si>
  <si>
    <t>UDI CEE a.s.</t>
  </si>
  <si>
    <t>RE Investment</t>
  </si>
  <si>
    <t>UDICE</t>
  </si>
  <si>
    <t>CZ0009007571</t>
  </si>
  <si>
    <t>CEESEG - Prague</t>
  </si>
  <si>
    <t>31/07/2018</t>
  </si>
  <si>
    <t>23/10/2018</t>
  </si>
  <si>
    <t>15/02/2018</t>
  </si>
  <si>
    <t>27/02/2018</t>
  </si>
  <si>
    <t>16/03/2018</t>
  </si>
  <si>
    <t>23/03/2018</t>
  </si>
  <si>
    <t>28/03/2018</t>
  </si>
  <si>
    <t>20/04/2018</t>
  </si>
  <si>
    <t>15/06/2018</t>
  </si>
  <si>
    <t>21/06/2018</t>
  </si>
  <si>
    <t>29/06/2018</t>
  </si>
  <si>
    <t>25/07/2018</t>
  </si>
  <si>
    <t>24/10/2018</t>
  </si>
  <si>
    <t>22/02/2018</t>
  </si>
  <si>
    <t>21/03/2018</t>
  </si>
  <si>
    <t>22/03/2018</t>
  </si>
  <si>
    <t>19/04/2018</t>
  </si>
  <si>
    <t>18/05/2018</t>
  </si>
  <si>
    <t>29/05/2018</t>
  </si>
  <si>
    <t>13/06/2018</t>
  </si>
  <si>
    <t>18/06/2018</t>
  </si>
  <si>
    <t>22/06/2018</t>
  </si>
  <si>
    <t>24/07/2018</t>
  </si>
  <si>
    <t>30/07/2018</t>
  </si>
  <si>
    <t>15/10/2018</t>
  </si>
  <si>
    <t>17/10/2018</t>
  </si>
  <si>
    <t>19/12/2018</t>
  </si>
  <si>
    <t>21/12/2018</t>
  </si>
  <si>
    <t>27/12/2018</t>
  </si>
  <si>
    <t>13/08/2018</t>
  </si>
  <si>
    <t>30/05/2018</t>
  </si>
  <si>
    <t>17/01/2018</t>
  </si>
  <si>
    <t>23/02/2018</t>
  </si>
  <si>
    <t>28/02/2018</t>
  </si>
  <si>
    <t>15/03/2018</t>
  </si>
  <si>
    <t>27/03/2018</t>
  </si>
  <si>
    <t>18/04/2018</t>
  </si>
  <si>
    <t>24/04/2018</t>
  </si>
  <si>
    <t>26/04/2018</t>
  </si>
  <si>
    <t>24/05/2018</t>
  </si>
  <si>
    <t>25/05/2018</t>
  </si>
  <si>
    <t>28/05/2018</t>
  </si>
  <si>
    <t>19/06/2018</t>
  </si>
  <si>
    <t>26/06/2018</t>
  </si>
  <si>
    <t>28/06/2018</t>
  </si>
  <si>
    <t>24/09/2018</t>
  </si>
  <si>
    <t>16/11/2018</t>
  </si>
  <si>
    <t>19/11/2018</t>
  </si>
  <si>
    <t>20/11/2018</t>
  </si>
  <si>
    <t>26/11/2018</t>
  </si>
  <si>
    <t>28/11/2018</t>
  </si>
  <si>
    <t>30/11/2018</t>
  </si>
  <si>
    <t>20/06/2018</t>
  </si>
  <si>
    <t>25/06/2018</t>
  </si>
  <si>
    <t>15/05/2018</t>
  </si>
  <si>
    <t>28/09/2018</t>
  </si>
  <si>
    <t>16/04/2018</t>
  </si>
  <si>
    <t>20/07/2018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</si>
</sst>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dd/mm/yy;@"/>
    <numFmt numFmtId="167" formatCode="_-* #,##0.00\ _k_r_-;\-* #,##0.00\ _k_r_-;_-* &quot;-&quot;??\ _k_r_-;_-@_-"/>
    <numFmt numFmtId="168" formatCode="_ * #,##0.00_ ;_ * \-#,##0.00_ ;_ * &quot;-&quot;??_ ;_ @_ "/>
    <numFmt numFmtId="169" formatCode="_-* #,##0.00\ _F_-;\-* #,##0.00\ _F_-;_-* &quot;-&quot;??\ _F_-;_-@_-"/>
    <numFmt numFmtId="170" formatCode="_-* #,##0\ _k_r_._-;\-* #,##0\ _k_r_._-;_-* &quot;-&quot;\ _k_r_._-;_-@_-"/>
    <numFmt numFmtId="171" formatCode="_-* #,##0.00\ _F_t_-;\-* #,##0.00\ _F_t_-;_-* &quot;-&quot;??\ _F_t_-;_-@_-"/>
    <numFmt numFmtId="172" formatCode="_-* #,##0.00\ &quot;kr&quot;_-;\-* #,##0.00\ &quot;kr&quot;_-;_-* &quot;-&quot;??\ &quot;kr&quot;_-;_-@_-"/>
    <numFmt numFmtId="173" formatCode="_-* #,##0.00\ &quot;zł&quot;_-;\-* #,##0.00\ &quot;zł&quot;_-;_-* &quot;-&quot;??\ &quot;zł&quot;_-;_-@_-"/>
    <numFmt numFmtId="174" formatCode="d/mm/yyyy;@"/>
    <numFmt numFmtId="176" formatCode="_-* #,##0.0_-;\-* #,##0.0_-;_-* &quot;-&quot;??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Trebuchet MS"/>
      <family val="2"/>
    </font>
    <font>
      <sz val="11"/>
      <color theme="1"/>
      <name val="Trebuchet MS"/>
      <family val="2"/>
    </font>
    <font>
      <b/>
      <sz val="18"/>
      <color theme="9" tint="-0.249977111117893"/>
      <name val="Trebuchet MS"/>
      <family val="2"/>
    </font>
    <font>
      <sz val="10"/>
      <color theme="1"/>
      <name val="Trebuchet MS"/>
      <family val="2"/>
    </font>
    <font>
      <b/>
      <sz val="8"/>
      <color rgb="FF000000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name val="Trebuchet MS"/>
      <family val="2"/>
    </font>
    <font>
      <vertAlign val="superscript"/>
      <sz val="8"/>
      <color theme="1"/>
      <name val="Trebuchet MS"/>
      <family val="2"/>
    </font>
    <font>
      <b/>
      <vertAlign val="superscript"/>
      <sz val="11"/>
      <color theme="1"/>
      <name val="Trebuchet MS"/>
      <family val="2"/>
    </font>
    <font>
      <b/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/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1" fillId="0" borderId="18" xfId="0" applyNumberFormat="1" applyFont="1" applyBorder="1" applyAlignment="1">
      <alignment horizontal="center" vertical="top" wrapText="1"/>
    </xf>
    <xf numFmtId="166" fontId="11" fillId="0" borderId="18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 wrapText="1"/>
    </xf>
    <xf numFmtId="3" fontId="11" fillId="0" borderId="18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 wrapText="1"/>
    </xf>
    <xf numFmtId="166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3" fontId="11" fillId="0" borderId="0" xfId="0" applyNumberFormat="1" applyFont="1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0" fontId="11" fillId="0" borderId="0" xfId="0" applyFont="1"/>
    <xf numFmtId="0" fontId="11" fillId="0" borderId="0" xfId="0" applyFont="1" applyAlignment="1">
      <alignment horizontal="left" vertical="top"/>
    </xf>
    <xf numFmtId="165" fontId="12" fillId="0" borderId="17" xfId="0" applyNumberFormat="1" applyFont="1" applyBorder="1" applyAlignment="1">
      <alignment horizontal="center" vertical="top"/>
    </xf>
    <xf numFmtId="49" fontId="11" fillId="0" borderId="17" xfId="0" applyNumberFormat="1" applyFont="1" applyBorder="1" applyAlignment="1">
      <alignment horizontal="center" vertical="top" wrapText="1"/>
    </xf>
    <xf numFmtId="166" fontId="11" fillId="0" borderId="17" xfId="0" applyNumberFormat="1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 wrapText="1"/>
    </xf>
    <xf numFmtId="3" fontId="11" fillId="0" borderId="17" xfId="0" applyNumberFormat="1" applyFont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center"/>
    </xf>
    <xf numFmtId="0" fontId="15" fillId="2" borderId="20" xfId="0" applyFont="1" applyFill="1" applyBorder="1"/>
    <xf numFmtId="0" fontId="15" fillId="2" borderId="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49" fontId="11" fillId="4" borderId="22" xfId="0" applyNumberFormat="1" applyFont="1" applyFill="1" applyBorder="1" applyAlignment="1">
      <alignment horizontal="center" vertical="top" wrapText="1"/>
    </xf>
    <xf numFmtId="0" fontId="11" fillId="4" borderId="22" xfId="0" applyFont="1" applyFill="1" applyBorder="1" applyAlignment="1">
      <alignment horizontal="center" vertical="top"/>
    </xf>
    <xf numFmtId="0" fontId="11" fillId="4" borderId="22" xfId="0" applyFont="1" applyFill="1" applyBorder="1" applyAlignment="1">
      <alignment horizontal="center" vertical="top" wrapText="1"/>
    </xf>
    <xf numFmtId="3" fontId="11" fillId="4" borderId="22" xfId="0" applyNumberFormat="1" applyFont="1" applyFill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 wrapText="1"/>
    </xf>
    <xf numFmtId="3" fontId="11" fillId="0" borderId="25" xfId="0" applyNumberFormat="1" applyFont="1" applyBorder="1" applyAlignment="1">
      <alignment horizontal="center" vertical="top"/>
    </xf>
    <xf numFmtId="49" fontId="11" fillId="4" borderId="25" xfId="0" applyNumberFormat="1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/>
    </xf>
    <xf numFmtId="0" fontId="11" fillId="4" borderId="25" xfId="0" applyFont="1" applyFill="1" applyBorder="1" applyAlignment="1">
      <alignment horizontal="center" vertical="top" wrapText="1"/>
    </xf>
    <xf numFmtId="3" fontId="11" fillId="4" borderId="25" xfId="0" applyNumberFormat="1" applyFont="1" applyFill="1" applyBorder="1" applyAlignment="1">
      <alignment horizontal="center" vertical="top"/>
    </xf>
    <xf numFmtId="0" fontId="12" fillId="4" borderId="25" xfId="0" applyFont="1" applyFill="1" applyBorder="1" applyAlignment="1">
      <alignment horizontal="center" vertical="top"/>
    </xf>
    <xf numFmtId="49" fontId="11" fillId="4" borderId="27" xfId="0" applyNumberFormat="1" applyFont="1" applyFill="1" applyBorder="1" applyAlignment="1">
      <alignment horizontal="center" vertical="top" wrapText="1"/>
    </xf>
    <xf numFmtId="0" fontId="11" fillId="4" borderId="27" xfId="0" applyFont="1" applyFill="1" applyBorder="1" applyAlignment="1">
      <alignment horizontal="center" vertical="top"/>
    </xf>
    <xf numFmtId="0" fontId="11" fillId="4" borderId="27" xfId="0" applyFont="1" applyFill="1" applyBorder="1" applyAlignment="1">
      <alignment horizontal="center" vertical="top" wrapText="1"/>
    </xf>
    <xf numFmtId="3" fontId="11" fillId="4" borderId="27" xfId="0" applyNumberFormat="1" applyFont="1" applyFill="1" applyBorder="1" applyAlignment="1">
      <alignment horizontal="center" vertical="top"/>
    </xf>
    <xf numFmtId="174" fontId="6" fillId="0" borderId="0" xfId="0" applyNumberFormat="1" applyFont="1"/>
    <xf numFmtId="174" fontId="15" fillId="2" borderId="20" xfId="0" applyNumberFormat="1" applyFont="1" applyFill="1" applyBorder="1"/>
    <xf numFmtId="174" fontId="9" fillId="4" borderId="20" xfId="0" applyNumberFormat="1" applyFont="1" applyFill="1" applyBorder="1" applyAlignment="1">
      <alignment horizontal="center" vertical="center"/>
    </xf>
    <xf numFmtId="174" fontId="9" fillId="0" borderId="23" xfId="0" applyNumberFormat="1" applyFont="1" applyBorder="1" applyAlignment="1">
      <alignment horizontal="center" vertical="center"/>
    </xf>
    <xf numFmtId="174" fontId="11" fillId="4" borderId="22" xfId="0" applyNumberFormat="1" applyFont="1" applyFill="1" applyBorder="1" applyAlignment="1">
      <alignment horizontal="center" vertical="top"/>
    </xf>
    <xf numFmtId="174" fontId="11" fillId="0" borderId="25" xfId="0" applyNumberFormat="1" applyFont="1" applyBorder="1" applyAlignment="1">
      <alignment horizontal="center" vertical="top"/>
    </xf>
    <xf numFmtId="174" fontId="11" fillId="4" borderId="25" xfId="0" applyNumberFormat="1" applyFont="1" applyFill="1" applyBorder="1" applyAlignment="1">
      <alignment horizontal="center" vertical="top"/>
    </xf>
    <xf numFmtId="174" fontId="11" fillId="4" borderId="27" xfId="0" applyNumberFormat="1" applyFont="1" applyFill="1" applyBorder="1" applyAlignment="1">
      <alignment horizontal="center" vertical="top"/>
    </xf>
    <xf numFmtId="174" fontId="11" fillId="0" borderId="0" xfId="0" applyNumberFormat="1" applyFont="1" applyAlignment="1">
      <alignment horizontal="center" vertical="top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6" fontId="12" fillId="4" borderId="22" xfId="41" applyNumberFormat="1" applyFont="1" applyFill="1" applyBorder="1" applyAlignment="1">
      <alignment horizontal="right" vertical="top"/>
    </xf>
    <xf numFmtId="176" fontId="12" fillId="4" borderId="26" xfId="41" applyNumberFormat="1" applyFont="1" applyFill="1" applyBorder="1" applyAlignment="1">
      <alignment horizontal="right" vertical="top"/>
    </xf>
    <xf numFmtId="176" fontId="12" fillId="0" borderId="25" xfId="41" applyNumberFormat="1" applyFont="1" applyBorder="1" applyAlignment="1">
      <alignment horizontal="right" vertical="top"/>
    </xf>
    <xf numFmtId="176" fontId="12" fillId="0" borderId="19" xfId="41" applyNumberFormat="1" applyFont="1" applyBorder="1" applyAlignment="1">
      <alignment horizontal="right" vertical="top"/>
    </xf>
    <xf numFmtId="176" fontId="12" fillId="4" borderId="25" xfId="41" applyNumberFormat="1" applyFont="1" applyFill="1" applyBorder="1" applyAlignment="1">
      <alignment horizontal="right" vertical="top"/>
    </xf>
    <xf numFmtId="176" fontId="12" fillId="4" borderId="19" xfId="41" applyNumberFormat="1" applyFont="1" applyFill="1" applyBorder="1" applyAlignment="1">
      <alignment horizontal="right" vertical="top"/>
    </xf>
    <xf numFmtId="176" fontId="12" fillId="4" borderId="27" xfId="41" applyNumberFormat="1" applyFont="1" applyFill="1" applyBorder="1" applyAlignment="1">
      <alignment horizontal="right" vertical="top"/>
    </xf>
    <xf numFmtId="176" fontId="12" fillId="4" borderId="17" xfId="41" applyNumberFormat="1" applyFont="1" applyFill="1" applyBorder="1" applyAlignment="1">
      <alignment horizontal="right" vertical="top"/>
    </xf>
  </cellXfs>
  <cellStyles count="42">
    <cellStyle name="Comma" xfId="41" builtinId="3"/>
    <cellStyle name="Comma [0] 2" xfId="15" xr:uid="{00000000-0005-0000-0000-000000000000}"/>
    <cellStyle name="Comma 10" xfId="30" xr:uid="{00000000-0005-0000-0000-00004C000000}"/>
    <cellStyle name="Comma 11" xfId="31" xr:uid="{00000000-0005-0000-0000-00004D000000}"/>
    <cellStyle name="Comma 12" xfId="32" xr:uid="{00000000-0005-0000-0000-00004E000000}"/>
    <cellStyle name="Comma 13" xfId="36" xr:uid="{00000000-0005-0000-0000-000052000000}"/>
    <cellStyle name="Comma 14" xfId="37" xr:uid="{00000000-0005-0000-0000-000053000000}"/>
    <cellStyle name="Comma 15" xfId="38" xr:uid="{00000000-0005-0000-0000-000054000000}"/>
    <cellStyle name="Comma 16" xfId="39" xr:uid="{6B8B39EA-0E90-4C9B-A48E-A0FD21A213EA}"/>
    <cellStyle name="Comma 17" xfId="40" xr:uid="{AABE2E2B-BF25-4557-935B-C87C75FCED5F}"/>
    <cellStyle name="Comma 2" xfId="1" xr:uid="{00000000-0005-0000-0000-000001000000}"/>
    <cellStyle name="Comma 2 2" xfId="10" xr:uid="{00000000-0005-0000-0000-000002000000}"/>
    <cellStyle name="Comma 2 2 2" xfId="26" xr:uid="{00000000-0005-0000-0000-000003000000}"/>
    <cellStyle name="Comma 2 2 3" xfId="28" xr:uid="{00000000-0005-0000-0000-000004000000}"/>
    <cellStyle name="Comma 2 2 4" xfId="25" xr:uid="{00000000-0005-0000-0000-000002000000}"/>
    <cellStyle name="Comma 2 3" xfId="12" xr:uid="{00000000-0005-0000-0000-000003000000}"/>
    <cellStyle name="Comma 2 4" xfId="34" xr:uid="{00000000-0005-0000-0000-000001000000}"/>
    <cellStyle name="Comma 3" xfId="9" xr:uid="{00000000-0005-0000-0000-000004000000}"/>
    <cellStyle name="Comma 3 2" xfId="11" xr:uid="{00000000-0005-0000-0000-000005000000}"/>
    <cellStyle name="Comma 3 3" xfId="23" xr:uid="{00000000-0005-0000-0000-000005000000}"/>
    <cellStyle name="Comma 3 4" xfId="35" xr:uid="{00000000-0005-0000-0000-000002000000}"/>
    <cellStyle name="Comma 4" xfId="16" xr:uid="{00000000-0005-0000-0000-00003E000000}"/>
    <cellStyle name="Comma 4 2" xfId="33" xr:uid="{00000000-0005-0000-0000-000003000000}"/>
    <cellStyle name="Comma 5" xfId="17" xr:uid="{00000000-0005-0000-0000-00003F000000}"/>
    <cellStyle name="Comma 6" xfId="18" xr:uid="{00000000-0005-0000-0000-000040000000}"/>
    <cellStyle name="Comma 7" xfId="19" xr:uid="{00000000-0005-0000-0000-000042000000}"/>
    <cellStyle name="Comma 8" xfId="20" xr:uid="{00000000-0005-0000-0000-000042000000}"/>
    <cellStyle name="Comma 9" xfId="29" xr:uid="{00000000-0005-0000-0000-00004B000000}"/>
    <cellStyle name="Currency 2" xfId="22" xr:uid="{00000000-0005-0000-0000-000006000000}"/>
    <cellStyle name="Currency 3" xfId="24" xr:uid="{00000000-0005-0000-0000-000007000000}"/>
    <cellStyle name="Normal" xfId="0" builtinId="0"/>
    <cellStyle name="Normal 2" xfId="2" xr:uid="{00000000-0005-0000-0000-000007000000}"/>
    <cellStyle name="Normal 207" xfId="21" xr:uid="{00000000-0005-0000-0000-00000A000000}"/>
    <cellStyle name="Normal 3" xfId="4" xr:uid="{00000000-0005-0000-0000-000008000000}"/>
    <cellStyle name="Normal 3 2" xfId="27" xr:uid="{00000000-0005-0000-0000-00000B000000}"/>
    <cellStyle name="Normal 4" xfId="5" xr:uid="{00000000-0005-0000-0000-000009000000}"/>
    <cellStyle name="Normal 5" xfId="6" xr:uid="{00000000-0005-0000-0000-00000A000000}"/>
    <cellStyle name="Normal 6" xfId="7" xr:uid="{00000000-0005-0000-0000-00000B000000}"/>
    <cellStyle name="Normal 7" xfId="3" xr:uid="{00000000-0005-0000-0000-00000C000000}"/>
    <cellStyle name="Normal 7 2" xfId="8" xr:uid="{00000000-0005-0000-0000-00000D000000}"/>
    <cellStyle name="Percent 2" xfId="14" xr:uid="{00000000-0005-0000-0000-00000E000000}"/>
    <cellStyle name="Percent 3" xfId="13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83364</xdr:rowOff>
    </xdr:from>
    <xdr:to>
      <xdr:col>3</xdr:col>
      <xdr:colOff>552902</xdr:colOff>
      <xdr:row>4</xdr:row>
      <xdr:rowOff>3418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67" y="83364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84433</xdr:rowOff>
    </xdr:from>
    <xdr:to>
      <xdr:col>3</xdr:col>
      <xdr:colOff>219075</xdr:colOff>
      <xdr:row>4</xdr:row>
      <xdr:rowOff>2349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1E910B3-8E23-4430-BED5-881D531B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667" y="84433"/>
          <a:ext cx="2314575" cy="76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5"/>
  <sheetViews>
    <sheetView showGridLines="0" tabSelected="1" view="pageBreakPreview" zoomScale="80" zoomScaleNormal="100" zoomScaleSheetLayoutView="80" workbookViewId="0"/>
  </sheetViews>
  <sheetFormatPr defaultColWidth="9.33203125" defaultRowHeight="14.4" x14ac:dyDescent="0.3"/>
  <cols>
    <col min="1" max="1" width="1.33203125" style="2" customWidth="1"/>
    <col min="2" max="2" width="15.6640625" style="2" customWidth="1"/>
    <col min="3" max="3" width="10.88671875" style="66" customWidth="1"/>
    <col min="4" max="5" width="13.44140625" style="2" customWidth="1"/>
    <col min="6" max="6" width="35.6640625" style="2" customWidth="1"/>
    <col min="7" max="7" width="11.33203125" style="2" customWidth="1"/>
    <col min="8" max="8" width="14.88671875" style="2" customWidth="1"/>
    <col min="9" max="9" width="11.33203125" style="2" customWidth="1"/>
    <col min="10" max="10" width="25.6640625" style="2" bestFit="1" customWidth="1"/>
    <col min="11" max="11" width="18.44140625" style="2" customWidth="1"/>
    <col min="12" max="12" width="28.6640625" style="2" customWidth="1"/>
    <col min="13" max="13" width="13.44140625" style="2" customWidth="1"/>
    <col min="14" max="14" width="21" style="2" bestFit="1" customWidth="1"/>
    <col min="15" max="15" width="14" style="2" customWidth="1"/>
    <col min="16" max="16" width="15" style="2" customWidth="1"/>
    <col min="17" max="17" width="21.44140625" style="2" customWidth="1"/>
    <col min="18" max="18" width="29.88671875" style="2" customWidth="1"/>
    <col min="19" max="19" width="17.33203125" style="2" customWidth="1"/>
    <col min="20" max="20" width="19.6640625" style="2" bestFit="1" customWidth="1"/>
    <col min="21" max="16384" width="9.33203125" style="2"/>
  </cols>
  <sheetData>
    <row r="1" spans="2:20" ht="16.5" x14ac:dyDescent="0.3">
      <c r="B1" s="1"/>
    </row>
    <row r="6" spans="2:20" ht="23.25" x14ac:dyDescent="0.35">
      <c r="B6" s="3" t="s">
        <v>572</v>
      </c>
    </row>
    <row r="7" spans="2:20" ht="17.25" thickBot="1" x14ac:dyDescent="0.35"/>
    <row r="8" spans="2:20" ht="15" customHeight="1" thickBot="1" x14ac:dyDescent="0.35">
      <c r="B8" s="36"/>
      <c r="C8" s="6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 t="s">
        <v>177</v>
      </c>
      <c r="S8" s="39"/>
      <c r="T8" s="40"/>
    </row>
    <row r="9" spans="2:20" ht="27" x14ac:dyDescent="0.3">
      <c r="B9" s="41" t="s">
        <v>23</v>
      </c>
      <c r="C9" s="68" t="s">
        <v>0</v>
      </c>
      <c r="D9" s="41" t="s">
        <v>1</v>
      </c>
      <c r="E9" s="41" t="s">
        <v>2</v>
      </c>
      <c r="F9" s="41" t="s">
        <v>3</v>
      </c>
      <c r="G9" s="42" t="s">
        <v>581</v>
      </c>
      <c r="H9" s="43"/>
      <c r="I9" s="43"/>
      <c r="J9" s="43" t="s">
        <v>582</v>
      </c>
      <c r="K9" s="43"/>
      <c r="L9" s="43"/>
      <c r="M9" s="44" t="s">
        <v>18</v>
      </c>
      <c r="N9" s="41" t="s">
        <v>4</v>
      </c>
      <c r="O9" s="41"/>
      <c r="P9" s="41"/>
      <c r="Q9" s="41" t="s">
        <v>573</v>
      </c>
      <c r="R9" s="41" t="s">
        <v>7</v>
      </c>
      <c r="S9" s="41" t="s">
        <v>8</v>
      </c>
      <c r="T9" s="35" t="s">
        <v>9</v>
      </c>
    </row>
    <row r="10" spans="2:20" ht="15" thickBot="1" x14ac:dyDescent="0.35">
      <c r="B10" s="45" t="s">
        <v>24</v>
      </c>
      <c r="C10" s="69" t="s">
        <v>10</v>
      </c>
      <c r="D10" s="46" t="s">
        <v>11</v>
      </c>
      <c r="E10" s="46" t="s">
        <v>17</v>
      </c>
      <c r="F10" s="46" t="s">
        <v>12</v>
      </c>
      <c r="G10" s="47" t="s">
        <v>19</v>
      </c>
      <c r="H10" s="48" t="s">
        <v>20</v>
      </c>
      <c r="I10" s="48" t="s">
        <v>21</v>
      </c>
      <c r="J10" s="48" t="s">
        <v>19</v>
      </c>
      <c r="K10" s="48" t="s">
        <v>20</v>
      </c>
      <c r="L10" s="48" t="s">
        <v>21</v>
      </c>
      <c r="M10" s="45"/>
      <c r="N10" s="46" t="s">
        <v>16</v>
      </c>
      <c r="O10" s="46" t="s">
        <v>13</v>
      </c>
      <c r="P10" s="46" t="s">
        <v>5</v>
      </c>
      <c r="Q10" s="46" t="s">
        <v>14</v>
      </c>
      <c r="R10" s="46" t="s">
        <v>15</v>
      </c>
      <c r="S10" s="46" t="s">
        <v>15</v>
      </c>
      <c r="T10" s="5" t="s">
        <v>29</v>
      </c>
    </row>
    <row r="11" spans="2:20" ht="16.5" x14ac:dyDescent="0.3">
      <c r="B11" s="49" t="s">
        <v>397</v>
      </c>
      <c r="C11" s="70" t="s">
        <v>601</v>
      </c>
      <c r="D11" s="50" t="s">
        <v>1</v>
      </c>
      <c r="E11" s="50" t="s">
        <v>50</v>
      </c>
      <c r="F11" s="51" t="s">
        <v>393</v>
      </c>
      <c r="G11" s="50">
        <v>8700</v>
      </c>
      <c r="H11" s="50" t="s">
        <v>30</v>
      </c>
      <c r="I11" s="50" t="s">
        <v>30</v>
      </c>
      <c r="J11" s="50" t="s">
        <v>394</v>
      </c>
      <c r="K11" s="50" t="s">
        <v>30</v>
      </c>
      <c r="L11" s="50" t="s">
        <v>30</v>
      </c>
      <c r="M11" s="52">
        <v>1</v>
      </c>
      <c r="N11" s="50" t="s">
        <v>180</v>
      </c>
      <c r="O11" s="50" t="s">
        <v>395</v>
      </c>
      <c r="P11" s="50" t="s">
        <v>396</v>
      </c>
      <c r="Q11" s="86">
        <v>8.1999999999999993</v>
      </c>
      <c r="R11" s="86">
        <v>4.2</v>
      </c>
      <c r="S11" s="86">
        <v>0</v>
      </c>
      <c r="T11" s="87">
        <v>4.2</v>
      </c>
    </row>
    <row r="12" spans="2:20" ht="16.5" x14ac:dyDescent="0.3">
      <c r="B12" s="53" t="s">
        <v>69</v>
      </c>
      <c r="C12" s="71">
        <v>43253</v>
      </c>
      <c r="D12" s="54" t="s">
        <v>1</v>
      </c>
      <c r="E12" s="54" t="s">
        <v>55</v>
      </c>
      <c r="F12" s="55" t="s">
        <v>65</v>
      </c>
      <c r="G12" s="54">
        <v>8000</v>
      </c>
      <c r="H12" s="54">
        <v>40</v>
      </c>
      <c r="I12" s="54">
        <v>5</v>
      </c>
      <c r="J12" s="54" t="s">
        <v>28</v>
      </c>
      <c r="K12" s="54" t="s">
        <v>28</v>
      </c>
      <c r="L12" s="54" t="s">
        <v>66</v>
      </c>
      <c r="M12" s="56">
        <v>41</v>
      </c>
      <c r="N12" s="54" t="s">
        <v>22</v>
      </c>
      <c r="O12" s="54" t="s">
        <v>67</v>
      </c>
      <c r="P12" s="54" t="s">
        <v>68</v>
      </c>
      <c r="Q12" s="88">
        <v>2426.8000000000002</v>
      </c>
      <c r="R12" s="88">
        <v>0</v>
      </c>
      <c r="S12" s="88">
        <v>645.70000000000005</v>
      </c>
      <c r="T12" s="89">
        <v>645.70000000000005</v>
      </c>
    </row>
    <row r="13" spans="2:20" ht="16.5" x14ac:dyDescent="0.3">
      <c r="B13" s="57" t="s">
        <v>69</v>
      </c>
      <c r="C13" s="72">
        <v>43411</v>
      </c>
      <c r="D13" s="58" t="s">
        <v>1</v>
      </c>
      <c r="E13" s="58" t="s">
        <v>26</v>
      </c>
      <c r="F13" s="59" t="s">
        <v>402</v>
      </c>
      <c r="G13" s="58">
        <v>5000</v>
      </c>
      <c r="H13" s="58">
        <v>25</v>
      </c>
      <c r="I13" s="58">
        <v>4</v>
      </c>
      <c r="J13" s="58" t="s">
        <v>403</v>
      </c>
      <c r="K13" s="58" t="s">
        <v>404</v>
      </c>
      <c r="L13" s="58" t="s">
        <v>403</v>
      </c>
      <c r="M13" s="60">
        <v>105</v>
      </c>
      <c r="N13" s="58" t="s">
        <v>22</v>
      </c>
      <c r="O13" s="58" t="s">
        <v>405</v>
      </c>
      <c r="P13" s="58" t="s">
        <v>406</v>
      </c>
      <c r="Q13" s="90">
        <v>35.700000000000003</v>
      </c>
      <c r="R13" s="90">
        <v>9.3000000000000007</v>
      </c>
      <c r="S13" s="90">
        <v>0</v>
      </c>
      <c r="T13" s="91">
        <v>9.3000000000000007</v>
      </c>
    </row>
    <row r="14" spans="2:20" ht="16.5" x14ac:dyDescent="0.3">
      <c r="B14" s="53" t="s">
        <v>69</v>
      </c>
      <c r="C14" s="71" t="s">
        <v>602</v>
      </c>
      <c r="D14" s="54" t="s">
        <v>1</v>
      </c>
      <c r="E14" s="54" t="s">
        <v>55</v>
      </c>
      <c r="F14" s="55" t="s">
        <v>526</v>
      </c>
      <c r="G14" s="54">
        <v>8000</v>
      </c>
      <c r="H14" s="54">
        <v>40</v>
      </c>
      <c r="I14" s="54">
        <v>5</v>
      </c>
      <c r="J14" s="54" t="s">
        <v>28</v>
      </c>
      <c r="K14" s="54" t="s">
        <v>28</v>
      </c>
      <c r="L14" s="54" t="s">
        <v>527</v>
      </c>
      <c r="M14" s="56" t="s">
        <v>25</v>
      </c>
      <c r="N14" s="54" t="s">
        <v>22</v>
      </c>
      <c r="O14" s="54" t="s">
        <v>528</v>
      </c>
      <c r="P14" s="54" t="s">
        <v>529</v>
      </c>
      <c r="Q14" s="88">
        <v>100.1</v>
      </c>
      <c r="R14" s="88">
        <v>100</v>
      </c>
      <c r="S14" s="88">
        <v>0</v>
      </c>
      <c r="T14" s="89">
        <v>100</v>
      </c>
    </row>
    <row r="15" spans="2:20" ht="16.5" x14ac:dyDescent="0.3">
      <c r="B15" s="57" t="s">
        <v>69</v>
      </c>
      <c r="C15" s="72">
        <v>43232</v>
      </c>
      <c r="D15" s="58" t="s">
        <v>1</v>
      </c>
      <c r="E15" s="58" t="s">
        <v>55</v>
      </c>
      <c r="F15" s="59" t="s">
        <v>549</v>
      </c>
      <c r="G15" s="58">
        <v>1</v>
      </c>
      <c r="H15" s="58">
        <v>10</v>
      </c>
      <c r="I15" s="58">
        <v>1</v>
      </c>
      <c r="J15" s="58" t="s">
        <v>290</v>
      </c>
      <c r="K15" s="58" t="s">
        <v>550</v>
      </c>
      <c r="L15" s="58" t="s">
        <v>551</v>
      </c>
      <c r="M15" s="60">
        <v>119</v>
      </c>
      <c r="N15" s="58" t="s">
        <v>22</v>
      </c>
      <c r="O15" s="58" t="s">
        <v>552</v>
      </c>
      <c r="P15" s="58" t="s">
        <v>553</v>
      </c>
      <c r="Q15" s="90">
        <v>292.89999999999998</v>
      </c>
      <c r="R15" s="90">
        <v>100</v>
      </c>
      <c r="S15" s="90">
        <v>0</v>
      </c>
      <c r="T15" s="91">
        <v>100</v>
      </c>
    </row>
    <row r="16" spans="2:20" ht="16.5" x14ac:dyDescent="0.3">
      <c r="B16" s="53" t="s">
        <v>83</v>
      </c>
      <c r="C16" s="71" t="s">
        <v>603</v>
      </c>
      <c r="D16" s="54" t="s">
        <v>34</v>
      </c>
      <c r="E16" s="54" t="s">
        <v>55</v>
      </c>
      <c r="F16" s="55" t="s">
        <v>84</v>
      </c>
      <c r="G16" s="54" t="s">
        <v>30</v>
      </c>
      <c r="H16" s="54" t="s">
        <v>30</v>
      </c>
      <c r="I16" s="54" t="s">
        <v>30</v>
      </c>
      <c r="J16" s="54" t="s">
        <v>30</v>
      </c>
      <c r="K16" s="54" t="s">
        <v>30</v>
      </c>
      <c r="L16" s="54" t="s">
        <v>85</v>
      </c>
      <c r="M16" s="56" t="s">
        <v>80</v>
      </c>
      <c r="N16" s="54" t="s">
        <v>22</v>
      </c>
      <c r="O16" s="54" t="s">
        <v>81</v>
      </c>
      <c r="P16" s="54" t="s">
        <v>82</v>
      </c>
      <c r="Q16" s="88">
        <v>84.8</v>
      </c>
      <c r="R16" s="88">
        <v>0</v>
      </c>
      <c r="S16" s="88">
        <v>40</v>
      </c>
      <c r="T16" s="89">
        <v>40</v>
      </c>
    </row>
    <row r="17" spans="2:20" ht="16.5" x14ac:dyDescent="0.3">
      <c r="B17" s="57" t="s">
        <v>420</v>
      </c>
      <c r="C17" s="72">
        <v>43259</v>
      </c>
      <c r="D17" s="58" t="s">
        <v>1</v>
      </c>
      <c r="E17" s="58" t="s">
        <v>50</v>
      </c>
      <c r="F17" s="59" t="s">
        <v>415</v>
      </c>
      <c r="G17" s="58" t="s">
        <v>30</v>
      </c>
      <c r="H17" s="58" t="s">
        <v>30</v>
      </c>
      <c r="I17" s="58" t="s">
        <v>416</v>
      </c>
      <c r="J17" s="58" t="s">
        <v>30</v>
      </c>
      <c r="K17" s="58" t="s">
        <v>30</v>
      </c>
      <c r="L17" s="58" t="s">
        <v>417</v>
      </c>
      <c r="M17" s="60">
        <v>1315</v>
      </c>
      <c r="N17" s="58" t="s">
        <v>22</v>
      </c>
      <c r="O17" s="58" t="s">
        <v>418</v>
      </c>
      <c r="P17" s="58" t="s">
        <v>419</v>
      </c>
      <c r="Q17" s="90">
        <v>227.9</v>
      </c>
      <c r="R17" s="90">
        <v>20.8</v>
      </c>
      <c r="S17" s="90">
        <v>20.8</v>
      </c>
      <c r="T17" s="91">
        <v>41.6</v>
      </c>
    </row>
    <row r="18" spans="2:20" ht="16.5" x14ac:dyDescent="0.3">
      <c r="B18" s="53" t="s">
        <v>600</v>
      </c>
      <c r="C18" s="71">
        <v>43277</v>
      </c>
      <c r="D18" s="54" t="s">
        <v>1</v>
      </c>
      <c r="E18" s="54" t="s">
        <v>26</v>
      </c>
      <c r="F18" s="55" t="s">
        <v>584</v>
      </c>
      <c r="G18" s="54">
        <v>2797</v>
      </c>
      <c r="H18" s="54" t="s">
        <v>30</v>
      </c>
      <c r="I18" s="54" t="s">
        <v>30</v>
      </c>
      <c r="J18" s="54" t="s">
        <v>585</v>
      </c>
      <c r="K18" s="54" t="s">
        <v>30</v>
      </c>
      <c r="L18" s="54" t="s">
        <v>30</v>
      </c>
      <c r="M18" s="56" t="s">
        <v>25</v>
      </c>
      <c r="N18" s="54" t="s">
        <v>361</v>
      </c>
      <c r="O18" s="54" t="s">
        <v>586</v>
      </c>
      <c r="P18" s="54" t="s">
        <v>587</v>
      </c>
      <c r="Q18" s="88">
        <v>4.38</v>
      </c>
      <c r="R18" s="88">
        <v>0.91737451699999994</v>
      </c>
      <c r="S18" s="88">
        <v>3.1853281849999999</v>
      </c>
      <c r="T18" s="89">
        <v>4.1027027030000003</v>
      </c>
    </row>
    <row r="19" spans="2:20" ht="16.5" x14ac:dyDescent="0.3">
      <c r="B19" s="57" t="s">
        <v>600</v>
      </c>
      <c r="C19" s="72">
        <v>43277</v>
      </c>
      <c r="D19" s="58" t="s">
        <v>1</v>
      </c>
      <c r="E19" s="58" t="s">
        <v>26</v>
      </c>
      <c r="F19" s="59" t="s">
        <v>588</v>
      </c>
      <c r="G19" s="58">
        <v>3765</v>
      </c>
      <c r="H19" s="58" t="s">
        <v>30</v>
      </c>
      <c r="I19" s="58" t="s">
        <v>30</v>
      </c>
      <c r="J19" s="58" t="s">
        <v>589</v>
      </c>
      <c r="K19" s="58" t="s">
        <v>30</v>
      </c>
      <c r="L19" s="58" t="s">
        <v>30</v>
      </c>
      <c r="M19" s="60" t="s">
        <v>25</v>
      </c>
      <c r="N19" s="58" t="s">
        <v>361</v>
      </c>
      <c r="O19" s="58" t="s">
        <v>590</v>
      </c>
      <c r="P19" s="58" t="s">
        <v>591</v>
      </c>
      <c r="Q19" s="90">
        <v>16.14</v>
      </c>
      <c r="R19" s="90">
        <v>15.444015439999999</v>
      </c>
      <c r="S19" s="90">
        <v>2.0171042469999998</v>
      </c>
      <c r="T19" s="91">
        <v>17.46111969</v>
      </c>
    </row>
    <row r="20" spans="2:20" ht="16.5" x14ac:dyDescent="0.3">
      <c r="B20" s="53" t="s">
        <v>600</v>
      </c>
      <c r="C20" s="71">
        <v>43431</v>
      </c>
      <c r="D20" s="54" t="s">
        <v>1</v>
      </c>
      <c r="E20" s="54" t="s">
        <v>26</v>
      </c>
      <c r="F20" s="55" t="s">
        <v>592</v>
      </c>
      <c r="G20" s="54">
        <v>2713</v>
      </c>
      <c r="H20" s="54" t="s">
        <v>30</v>
      </c>
      <c r="I20" s="54" t="s">
        <v>30</v>
      </c>
      <c r="J20" s="54" t="s">
        <v>593</v>
      </c>
      <c r="K20" s="54" t="s">
        <v>30</v>
      </c>
      <c r="L20" s="54" t="s">
        <v>30</v>
      </c>
      <c r="M20" s="56" t="s">
        <v>25</v>
      </c>
      <c r="N20" s="54" t="s">
        <v>361</v>
      </c>
      <c r="O20" s="54" t="s">
        <v>594</v>
      </c>
      <c r="P20" s="54" t="s">
        <v>595</v>
      </c>
      <c r="Q20" s="88">
        <v>41.91</v>
      </c>
      <c r="R20" s="88">
        <v>2.4353780860000001</v>
      </c>
      <c r="S20" s="88">
        <v>39.469618060000002</v>
      </c>
      <c r="T20" s="89">
        <v>41.904996140000002</v>
      </c>
    </row>
    <row r="21" spans="2:20" ht="16.5" x14ac:dyDescent="0.3">
      <c r="B21" s="57" t="s">
        <v>600</v>
      </c>
      <c r="C21" s="72">
        <v>43431</v>
      </c>
      <c r="D21" s="58" t="s">
        <v>1</v>
      </c>
      <c r="E21" s="58" t="s">
        <v>26</v>
      </c>
      <c r="F21" s="59" t="s">
        <v>596</v>
      </c>
      <c r="G21" s="58">
        <v>8670</v>
      </c>
      <c r="H21" s="58" t="s">
        <v>30</v>
      </c>
      <c r="I21" s="58" t="s">
        <v>30</v>
      </c>
      <c r="J21" s="58" t="s">
        <v>597</v>
      </c>
      <c r="K21" s="58" t="s">
        <v>30</v>
      </c>
      <c r="L21" s="58" t="s">
        <v>30</v>
      </c>
      <c r="M21" s="60" t="s">
        <v>25</v>
      </c>
      <c r="N21" s="58" t="s">
        <v>361</v>
      </c>
      <c r="O21" s="58" t="s">
        <v>598</v>
      </c>
      <c r="P21" s="58" t="s">
        <v>599</v>
      </c>
      <c r="Q21" s="90">
        <v>27.56</v>
      </c>
      <c r="R21" s="90">
        <v>9.9645061730000002</v>
      </c>
      <c r="S21" s="90">
        <v>16.975308640000002</v>
      </c>
      <c r="T21" s="91">
        <v>26.939814810000001</v>
      </c>
    </row>
    <row r="22" spans="2:20" x14ac:dyDescent="0.3">
      <c r="B22" s="53" t="s">
        <v>64</v>
      </c>
      <c r="C22" s="71">
        <v>43345</v>
      </c>
      <c r="D22" s="54" t="s">
        <v>1</v>
      </c>
      <c r="E22" s="54" t="s">
        <v>55</v>
      </c>
      <c r="F22" s="55" t="s">
        <v>56</v>
      </c>
      <c r="G22" s="54" t="s">
        <v>30</v>
      </c>
      <c r="H22" s="54" t="s">
        <v>30</v>
      </c>
      <c r="I22" s="54" t="s">
        <v>30</v>
      </c>
      <c r="J22" s="54" t="s">
        <v>30</v>
      </c>
      <c r="K22" s="54" t="s">
        <v>30</v>
      </c>
      <c r="L22" s="54" t="s">
        <v>57</v>
      </c>
      <c r="M22" s="56">
        <v>1124</v>
      </c>
      <c r="N22" s="54" t="s">
        <v>22</v>
      </c>
      <c r="O22" s="54" t="s">
        <v>58</v>
      </c>
      <c r="P22" s="54" t="s">
        <v>59</v>
      </c>
      <c r="Q22" s="88">
        <v>1507.5</v>
      </c>
      <c r="R22" s="88">
        <v>107.5</v>
      </c>
      <c r="S22" s="88">
        <v>220.1</v>
      </c>
      <c r="T22" s="89">
        <v>327.60000000000002</v>
      </c>
    </row>
    <row r="23" spans="2:20" x14ac:dyDescent="0.3">
      <c r="B23" s="57" t="s">
        <v>64</v>
      </c>
      <c r="C23" s="72" t="s">
        <v>604</v>
      </c>
      <c r="D23" s="58" t="s">
        <v>1</v>
      </c>
      <c r="E23" s="58" t="s">
        <v>26</v>
      </c>
      <c r="F23" s="59" t="s">
        <v>60</v>
      </c>
      <c r="G23" s="58" t="s">
        <v>30</v>
      </c>
      <c r="H23" s="58" t="s">
        <v>30</v>
      </c>
      <c r="I23" s="58" t="s">
        <v>30</v>
      </c>
      <c r="J23" s="58" t="s">
        <v>30</v>
      </c>
      <c r="K23" s="58" t="s">
        <v>30</v>
      </c>
      <c r="L23" s="58" t="s">
        <v>61</v>
      </c>
      <c r="M23" s="60">
        <v>270</v>
      </c>
      <c r="N23" s="58" t="s">
        <v>22</v>
      </c>
      <c r="O23" s="58" t="s">
        <v>62</v>
      </c>
      <c r="P23" s="58" t="s">
        <v>63</v>
      </c>
      <c r="Q23" s="90">
        <v>234</v>
      </c>
      <c r="R23" s="90">
        <v>51</v>
      </c>
      <c r="S23" s="90">
        <v>37.4</v>
      </c>
      <c r="T23" s="91">
        <v>88.4</v>
      </c>
    </row>
    <row r="24" spans="2:20" ht="15.75" customHeight="1" x14ac:dyDescent="0.3">
      <c r="B24" s="53" t="s">
        <v>64</v>
      </c>
      <c r="C24" s="71" t="s">
        <v>605</v>
      </c>
      <c r="D24" s="54" t="s">
        <v>1</v>
      </c>
      <c r="E24" s="54" t="s">
        <v>55</v>
      </c>
      <c r="F24" s="55" t="s">
        <v>115</v>
      </c>
      <c r="G24" s="54" t="s">
        <v>30</v>
      </c>
      <c r="H24" s="54" t="s">
        <v>30</v>
      </c>
      <c r="I24" s="54" t="s">
        <v>30</v>
      </c>
      <c r="J24" s="54" t="s">
        <v>30</v>
      </c>
      <c r="K24" s="54" t="s">
        <v>30</v>
      </c>
      <c r="L24" s="54" t="s">
        <v>57</v>
      </c>
      <c r="M24" s="56">
        <v>48526</v>
      </c>
      <c r="N24" s="54" t="s">
        <v>22</v>
      </c>
      <c r="O24" s="54" t="s">
        <v>116</v>
      </c>
      <c r="P24" s="54" t="s">
        <v>117</v>
      </c>
      <c r="Q24" s="88">
        <v>29100</v>
      </c>
      <c r="R24" s="88">
        <v>0</v>
      </c>
      <c r="S24" s="88">
        <v>3652.2</v>
      </c>
      <c r="T24" s="89">
        <v>3652.2</v>
      </c>
    </row>
    <row r="25" spans="2:20" x14ac:dyDescent="0.3">
      <c r="B25" s="57" t="s">
        <v>64</v>
      </c>
      <c r="C25" s="72" t="s">
        <v>606</v>
      </c>
      <c r="D25" s="58" t="s">
        <v>1</v>
      </c>
      <c r="E25" s="58" t="s">
        <v>55</v>
      </c>
      <c r="F25" s="59" t="s">
        <v>118</v>
      </c>
      <c r="G25" s="58" t="s">
        <v>30</v>
      </c>
      <c r="H25" s="58" t="s">
        <v>30</v>
      </c>
      <c r="I25" s="58" t="s">
        <v>30</v>
      </c>
      <c r="J25" s="58" t="s">
        <v>30</v>
      </c>
      <c r="K25" s="58" t="s">
        <v>30</v>
      </c>
      <c r="L25" s="58" t="s">
        <v>119</v>
      </c>
      <c r="M25" s="60">
        <v>3901</v>
      </c>
      <c r="N25" s="58" t="s">
        <v>22</v>
      </c>
      <c r="O25" s="58" t="s">
        <v>120</v>
      </c>
      <c r="P25" s="58" t="s">
        <v>121</v>
      </c>
      <c r="Q25" s="90">
        <v>6510</v>
      </c>
      <c r="R25" s="90">
        <v>0</v>
      </c>
      <c r="S25" s="90">
        <v>1300</v>
      </c>
      <c r="T25" s="91">
        <v>1300</v>
      </c>
    </row>
    <row r="26" spans="2:20" x14ac:dyDescent="0.3">
      <c r="B26" s="53" t="s">
        <v>64</v>
      </c>
      <c r="C26" s="71" t="s">
        <v>607</v>
      </c>
      <c r="D26" s="54" t="s">
        <v>1</v>
      </c>
      <c r="E26" s="54" t="s">
        <v>26</v>
      </c>
      <c r="F26" s="55" t="s">
        <v>184</v>
      </c>
      <c r="G26" s="54" t="s">
        <v>30</v>
      </c>
      <c r="H26" s="54" t="s">
        <v>30</v>
      </c>
      <c r="I26" s="54" t="s">
        <v>30</v>
      </c>
      <c r="J26" s="54" t="s">
        <v>30</v>
      </c>
      <c r="K26" s="54" t="s">
        <v>30</v>
      </c>
      <c r="L26" s="54" t="s">
        <v>61</v>
      </c>
      <c r="M26" s="56">
        <v>24</v>
      </c>
      <c r="N26" s="54" t="s">
        <v>22</v>
      </c>
      <c r="O26" s="54" t="s">
        <v>122</v>
      </c>
      <c r="P26" s="54" t="s">
        <v>123</v>
      </c>
      <c r="Q26" s="88">
        <v>197.7</v>
      </c>
      <c r="R26" s="88">
        <v>27.6</v>
      </c>
      <c r="S26" s="88">
        <v>0</v>
      </c>
      <c r="T26" s="89">
        <v>27.6</v>
      </c>
    </row>
    <row r="27" spans="2:20" x14ac:dyDescent="0.3">
      <c r="B27" s="57" t="s">
        <v>64</v>
      </c>
      <c r="C27" s="72">
        <v>43224</v>
      </c>
      <c r="D27" s="58" t="s">
        <v>1</v>
      </c>
      <c r="E27" s="58" t="s">
        <v>55</v>
      </c>
      <c r="F27" s="59" t="s">
        <v>201</v>
      </c>
      <c r="G27" s="58" t="s">
        <v>30</v>
      </c>
      <c r="H27" s="58" t="s">
        <v>30</v>
      </c>
      <c r="I27" s="58" t="s">
        <v>30</v>
      </c>
      <c r="J27" s="58" t="s">
        <v>30</v>
      </c>
      <c r="K27" s="58" t="s">
        <v>30</v>
      </c>
      <c r="L27" s="58" t="s">
        <v>119</v>
      </c>
      <c r="M27" s="60">
        <v>2</v>
      </c>
      <c r="N27" s="58" t="s">
        <v>22</v>
      </c>
      <c r="O27" s="58" t="s">
        <v>202</v>
      </c>
      <c r="P27" s="58" t="s">
        <v>203</v>
      </c>
      <c r="Q27" s="90">
        <v>3915</v>
      </c>
      <c r="R27" s="90">
        <v>375</v>
      </c>
      <c r="S27" s="90">
        <v>0</v>
      </c>
      <c r="T27" s="91">
        <v>375</v>
      </c>
    </row>
    <row r="28" spans="2:20" x14ac:dyDescent="0.3">
      <c r="B28" s="53" t="s">
        <v>64</v>
      </c>
      <c r="C28" s="71" t="s">
        <v>608</v>
      </c>
      <c r="D28" s="54" t="s">
        <v>1</v>
      </c>
      <c r="E28" s="54" t="s">
        <v>55</v>
      </c>
      <c r="F28" s="55" t="s">
        <v>204</v>
      </c>
      <c r="G28" s="54" t="s">
        <v>30</v>
      </c>
      <c r="H28" s="54" t="s">
        <v>30</v>
      </c>
      <c r="I28" s="54" t="s">
        <v>30</v>
      </c>
      <c r="J28" s="54" t="s">
        <v>30</v>
      </c>
      <c r="K28" s="54" t="s">
        <v>30</v>
      </c>
      <c r="L28" s="54" t="s">
        <v>61</v>
      </c>
      <c r="M28" s="56">
        <v>285</v>
      </c>
      <c r="N28" s="54" t="s">
        <v>22</v>
      </c>
      <c r="O28" s="54" t="s">
        <v>205</v>
      </c>
      <c r="P28" s="54" t="s">
        <v>206</v>
      </c>
      <c r="Q28" s="88">
        <v>252.1</v>
      </c>
      <c r="R28" s="88">
        <v>60</v>
      </c>
      <c r="S28" s="88">
        <v>17.3</v>
      </c>
      <c r="T28" s="89">
        <v>77.3</v>
      </c>
    </row>
    <row r="29" spans="2:20" x14ac:dyDescent="0.3">
      <c r="B29" s="57" t="s">
        <v>64</v>
      </c>
      <c r="C29" s="72">
        <v>43409</v>
      </c>
      <c r="D29" s="58" t="s">
        <v>1</v>
      </c>
      <c r="E29" s="58" t="s">
        <v>55</v>
      </c>
      <c r="F29" s="59" t="s">
        <v>230</v>
      </c>
      <c r="G29" s="58" t="s">
        <v>30</v>
      </c>
      <c r="H29" s="58" t="s">
        <v>30</v>
      </c>
      <c r="I29" s="58" t="s">
        <v>30</v>
      </c>
      <c r="J29" s="58" t="s">
        <v>30</v>
      </c>
      <c r="K29" s="58" t="s">
        <v>30</v>
      </c>
      <c r="L29" s="58" t="s">
        <v>231</v>
      </c>
      <c r="M29" s="60">
        <v>212</v>
      </c>
      <c r="N29" s="58" t="s">
        <v>22</v>
      </c>
      <c r="O29" s="58" t="s">
        <v>232</v>
      </c>
      <c r="P29" s="58" t="s">
        <v>233</v>
      </c>
      <c r="Q29" s="90">
        <v>179.5</v>
      </c>
      <c r="R29" s="90">
        <v>50</v>
      </c>
      <c r="S29" s="90">
        <v>20</v>
      </c>
      <c r="T29" s="91">
        <v>70</v>
      </c>
    </row>
    <row r="30" spans="2:20" x14ac:dyDescent="0.3">
      <c r="B30" s="53" t="s">
        <v>64</v>
      </c>
      <c r="C30" s="71">
        <v>43106</v>
      </c>
      <c r="D30" s="54" t="s">
        <v>1</v>
      </c>
      <c r="E30" s="54" t="s">
        <v>55</v>
      </c>
      <c r="F30" s="55" t="s">
        <v>329</v>
      </c>
      <c r="G30" s="54" t="s">
        <v>30</v>
      </c>
      <c r="H30" s="54" t="s">
        <v>30</v>
      </c>
      <c r="I30" s="54" t="s">
        <v>30</v>
      </c>
      <c r="J30" s="54" t="s">
        <v>30</v>
      </c>
      <c r="K30" s="54" t="s">
        <v>30</v>
      </c>
      <c r="L30" s="54" t="s">
        <v>330</v>
      </c>
      <c r="M30" s="56">
        <v>2535</v>
      </c>
      <c r="N30" s="54" t="s">
        <v>22</v>
      </c>
      <c r="O30" s="54" t="s">
        <v>331</v>
      </c>
      <c r="P30" s="54" t="s">
        <v>332</v>
      </c>
      <c r="Q30" s="88">
        <v>144</v>
      </c>
      <c r="R30" s="88">
        <v>24</v>
      </c>
      <c r="S30" s="88">
        <v>24</v>
      </c>
      <c r="T30" s="89">
        <v>48</v>
      </c>
    </row>
    <row r="31" spans="2:20" x14ac:dyDescent="0.3">
      <c r="B31" s="57" t="s">
        <v>64</v>
      </c>
      <c r="C31" s="72" t="s">
        <v>609</v>
      </c>
      <c r="D31" s="58" t="s">
        <v>1</v>
      </c>
      <c r="E31" s="58" t="s">
        <v>55</v>
      </c>
      <c r="F31" s="59" t="s">
        <v>333</v>
      </c>
      <c r="G31" s="58" t="s">
        <v>30</v>
      </c>
      <c r="H31" s="58" t="s">
        <v>30</v>
      </c>
      <c r="I31" s="58" t="s">
        <v>30</v>
      </c>
      <c r="J31" s="58" t="s">
        <v>30</v>
      </c>
      <c r="K31" s="58" t="s">
        <v>30</v>
      </c>
      <c r="L31" s="58" t="s">
        <v>112</v>
      </c>
      <c r="M31" s="60">
        <v>1199</v>
      </c>
      <c r="N31" s="58" t="s">
        <v>22</v>
      </c>
      <c r="O31" s="58" t="s">
        <v>334</v>
      </c>
      <c r="P31" s="58" t="s">
        <v>335</v>
      </c>
      <c r="Q31" s="90">
        <v>712.5</v>
      </c>
      <c r="R31" s="90">
        <v>150</v>
      </c>
      <c r="S31" s="90">
        <v>0</v>
      </c>
      <c r="T31" s="91">
        <v>150</v>
      </c>
    </row>
    <row r="32" spans="2:20" x14ac:dyDescent="0.3">
      <c r="B32" s="53" t="s">
        <v>64</v>
      </c>
      <c r="C32" s="71" t="s">
        <v>610</v>
      </c>
      <c r="D32" s="54" t="s">
        <v>1</v>
      </c>
      <c r="E32" s="54" t="s">
        <v>55</v>
      </c>
      <c r="F32" s="55" t="s">
        <v>336</v>
      </c>
      <c r="G32" s="54" t="s">
        <v>30</v>
      </c>
      <c r="H32" s="54" t="s">
        <v>30</v>
      </c>
      <c r="I32" s="54" t="s">
        <v>30</v>
      </c>
      <c r="J32" s="54" t="s">
        <v>30</v>
      </c>
      <c r="K32" s="54" t="s">
        <v>30</v>
      </c>
      <c r="L32" s="54" t="s">
        <v>119</v>
      </c>
      <c r="M32" s="56">
        <v>83</v>
      </c>
      <c r="N32" s="54" t="s">
        <v>22</v>
      </c>
      <c r="O32" s="54" t="s">
        <v>337</v>
      </c>
      <c r="P32" s="54" t="s">
        <v>338</v>
      </c>
      <c r="Q32" s="88">
        <v>54.9</v>
      </c>
      <c r="R32" s="88">
        <v>5.3</v>
      </c>
      <c r="S32" s="88">
        <v>6.5</v>
      </c>
      <c r="T32" s="89">
        <v>11.8</v>
      </c>
    </row>
    <row r="33" spans="2:20" x14ac:dyDescent="0.3">
      <c r="B33" s="57" t="s">
        <v>64</v>
      </c>
      <c r="C33" s="72" t="s">
        <v>611</v>
      </c>
      <c r="D33" s="58" t="s">
        <v>1</v>
      </c>
      <c r="E33" s="58" t="s">
        <v>55</v>
      </c>
      <c r="F33" s="59" t="s">
        <v>339</v>
      </c>
      <c r="G33" s="58" t="s">
        <v>30</v>
      </c>
      <c r="H33" s="58" t="s">
        <v>30</v>
      </c>
      <c r="I33" s="58" t="s">
        <v>30</v>
      </c>
      <c r="J33" s="58" t="s">
        <v>30</v>
      </c>
      <c r="K33" s="58" t="s">
        <v>30</v>
      </c>
      <c r="L33" s="58" t="s">
        <v>330</v>
      </c>
      <c r="M33" s="60">
        <v>91</v>
      </c>
      <c r="N33" s="58" t="s">
        <v>22</v>
      </c>
      <c r="O33" s="58" t="s">
        <v>340</v>
      </c>
      <c r="P33" s="58" t="s">
        <v>341</v>
      </c>
      <c r="Q33" s="90">
        <v>295.8</v>
      </c>
      <c r="R33" s="90">
        <v>100</v>
      </c>
      <c r="S33" s="90">
        <v>7.3</v>
      </c>
      <c r="T33" s="91">
        <v>107.3</v>
      </c>
    </row>
    <row r="34" spans="2:20" x14ac:dyDescent="0.3">
      <c r="B34" s="53" t="s">
        <v>64</v>
      </c>
      <c r="C34" s="71" t="s">
        <v>612</v>
      </c>
      <c r="D34" s="54" t="s">
        <v>1</v>
      </c>
      <c r="E34" s="54" t="s">
        <v>55</v>
      </c>
      <c r="F34" s="55" t="s">
        <v>411</v>
      </c>
      <c r="G34" s="54" t="s">
        <v>30</v>
      </c>
      <c r="H34" s="54" t="s">
        <v>30</v>
      </c>
      <c r="I34" s="54" t="s">
        <v>30</v>
      </c>
      <c r="J34" s="54" t="s">
        <v>30</v>
      </c>
      <c r="K34" s="54" t="s">
        <v>30</v>
      </c>
      <c r="L34" s="54" t="s">
        <v>412</v>
      </c>
      <c r="M34" s="56">
        <v>24</v>
      </c>
      <c r="N34" s="54" t="s">
        <v>22</v>
      </c>
      <c r="O34" s="54" t="s">
        <v>413</v>
      </c>
      <c r="P34" s="54" t="s">
        <v>414</v>
      </c>
      <c r="Q34" s="88">
        <v>106.5</v>
      </c>
      <c r="R34" s="88">
        <v>16.5</v>
      </c>
      <c r="S34" s="88">
        <v>0</v>
      </c>
      <c r="T34" s="89">
        <v>16.5</v>
      </c>
    </row>
    <row r="35" spans="2:20" x14ac:dyDescent="0.3">
      <c r="B35" s="57" t="s">
        <v>64</v>
      </c>
      <c r="C35" s="72">
        <v>43353</v>
      </c>
      <c r="D35" s="58" t="s">
        <v>1</v>
      </c>
      <c r="E35" s="58" t="s">
        <v>55</v>
      </c>
      <c r="F35" s="59" t="s">
        <v>472</v>
      </c>
      <c r="G35" s="58" t="s">
        <v>30</v>
      </c>
      <c r="H35" s="58" t="s">
        <v>30</v>
      </c>
      <c r="I35" s="58" t="s">
        <v>30</v>
      </c>
      <c r="J35" s="58" t="s">
        <v>30</v>
      </c>
      <c r="K35" s="58" t="s">
        <v>30</v>
      </c>
      <c r="L35" s="58" t="s">
        <v>112</v>
      </c>
      <c r="M35" s="60">
        <v>1436</v>
      </c>
      <c r="N35" s="58" t="s">
        <v>22</v>
      </c>
      <c r="O35" s="58" t="s">
        <v>473</v>
      </c>
      <c r="P35" s="58" t="s">
        <v>474</v>
      </c>
      <c r="Q35" s="90">
        <v>528.29999999999995</v>
      </c>
      <c r="R35" s="90">
        <v>114.4</v>
      </c>
      <c r="S35" s="90">
        <v>0</v>
      </c>
      <c r="T35" s="91">
        <v>114.4</v>
      </c>
    </row>
    <row r="36" spans="2:20" x14ac:dyDescent="0.3">
      <c r="B36" s="53" t="s">
        <v>64</v>
      </c>
      <c r="C36" s="71">
        <v>43444</v>
      </c>
      <c r="D36" s="54" t="s">
        <v>1</v>
      </c>
      <c r="E36" s="54" t="s">
        <v>55</v>
      </c>
      <c r="F36" s="55" t="s">
        <v>475</v>
      </c>
      <c r="G36" s="54" t="s">
        <v>30</v>
      </c>
      <c r="H36" s="54" t="s">
        <v>30</v>
      </c>
      <c r="I36" s="54" t="s">
        <v>30</v>
      </c>
      <c r="J36" s="54" t="s">
        <v>30</v>
      </c>
      <c r="K36" s="54" t="s">
        <v>30</v>
      </c>
      <c r="L36" s="54" t="s">
        <v>476</v>
      </c>
      <c r="M36" s="56">
        <v>28000</v>
      </c>
      <c r="N36" s="54" t="s">
        <v>22</v>
      </c>
      <c r="O36" s="54" t="s">
        <v>477</v>
      </c>
      <c r="P36" s="54" t="s">
        <v>478</v>
      </c>
      <c r="Q36" s="88">
        <v>129.1</v>
      </c>
      <c r="R36" s="88">
        <v>0</v>
      </c>
      <c r="S36" s="88">
        <v>3448.3</v>
      </c>
      <c r="T36" s="89">
        <v>3448.3</v>
      </c>
    </row>
    <row r="37" spans="2:20" x14ac:dyDescent="0.3">
      <c r="B37" s="57" t="s">
        <v>64</v>
      </c>
      <c r="C37" s="72" t="s">
        <v>613</v>
      </c>
      <c r="D37" s="58" t="s">
        <v>34</v>
      </c>
      <c r="E37" s="58" t="s">
        <v>55</v>
      </c>
      <c r="F37" s="59" t="s">
        <v>479</v>
      </c>
      <c r="G37" s="58" t="s">
        <v>30</v>
      </c>
      <c r="H37" s="58" t="s">
        <v>30</v>
      </c>
      <c r="I37" s="58" t="s">
        <v>30</v>
      </c>
      <c r="J37" s="58" t="s">
        <v>30</v>
      </c>
      <c r="K37" s="58" t="s">
        <v>30</v>
      </c>
      <c r="L37" s="58" t="s">
        <v>480</v>
      </c>
      <c r="M37" s="60">
        <v>85460</v>
      </c>
      <c r="N37" s="58" t="s">
        <v>483</v>
      </c>
      <c r="O37" s="58" t="s">
        <v>481</v>
      </c>
      <c r="P37" s="58" t="s">
        <v>482</v>
      </c>
      <c r="Q37" s="90">
        <v>6744.1</v>
      </c>
      <c r="R37" s="90">
        <v>278.3</v>
      </c>
      <c r="S37" s="90">
        <v>0</v>
      </c>
      <c r="T37" s="91">
        <v>278.3</v>
      </c>
    </row>
    <row r="38" spans="2:20" x14ac:dyDescent="0.3">
      <c r="B38" s="53" t="s">
        <v>64</v>
      </c>
      <c r="C38" s="71">
        <v>43202</v>
      </c>
      <c r="D38" s="54" t="s">
        <v>1</v>
      </c>
      <c r="E38" s="54" t="s">
        <v>55</v>
      </c>
      <c r="F38" s="55" t="s">
        <v>574</v>
      </c>
      <c r="G38" s="54" t="s">
        <v>30</v>
      </c>
      <c r="H38" s="54" t="s">
        <v>30</v>
      </c>
      <c r="I38" s="54" t="s">
        <v>30</v>
      </c>
      <c r="J38" s="54" t="s">
        <v>30</v>
      </c>
      <c r="K38" s="54" t="s">
        <v>30</v>
      </c>
      <c r="L38" s="54" t="s">
        <v>575</v>
      </c>
      <c r="M38" s="56">
        <v>109</v>
      </c>
      <c r="N38" s="54" t="s">
        <v>22</v>
      </c>
      <c r="O38" s="54" t="s">
        <v>576</v>
      </c>
      <c r="P38" s="54" t="s">
        <v>577</v>
      </c>
      <c r="Q38" s="88">
        <v>156.9</v>
      </c>
      <c r="R38" s="88">
        <v>45.6</v>
      </c>
      <c r="S38" s="88">
        <v>0</v>
      </c>
      <c r="T38" s="89">
        <v>45.6</v>
      </c>
    </row>
    <row r="39" spans="2:20" ht="16.5" x14ac:dyDescent="0.3">
      <c r="B39" s="57" t="s">
        <v>74</v>
      </c>
      <c r="C39" s="72" t="s">
        <v>614</v>
      </c>
      <c r="D39" s="58" t="s">
        <v>1</v>
      </c>
      <c r="E39" s="58" t="s">
        <v>55</v>
      </c>
      <c r="F39" s="59" t="s">
        <v>70</v>
      </c>
      <c r="G39" s="58">
        <v>8990</v>
      </c>
      <c r="H39" s="58" t="s">
        <v>30</v>
      </c>
      <c r="I39" s="58" t="s">
        <v>30</v>
      </c>
      <c r="J39" s="58" t="s">
        <v>71</v>
      </c>
      <c r="K39" s="58" t="s">
        <v>30</v>
      </c>
      <c r="L39" s="58" t="s">
        <v>30</v>
      </c>
      <c r="M39" s="60">
        <v>0</v>
      </c>
      <c r="N39" s="58" t="s">
        <v>22</v>
      </c>
      <c r="O39" s="58" t="s">
        <v>72</v>
      </c>
      <c r="P39" s="58" t="s">
        <v>73</v>
      </c>
      <c r="Q39" s="90">
        <v>55.4</v>
      </c>
      <c r="R39" s="90" t="s">
        <v>80</v>
      </c>
      <c r="S39" s="90" t="s">
        <v>80</v>
      </c>
      <c r="T39" s="91">
        <v>55.4</v>
      </c>
    </row>
    <row r="40" spans="2:20" ht="16.5" x14ac:dyDescent="0.3">
      <c r="B40" s="53" t="s">
        <v>74</v>
      </c>
      <c r="C40" s="71">
        <v>43134</v>
      </c>
      <c r="D40" s="54" t="s">
        <v>34</v>
      </c>
      <c r="E40" s="54" t="s">
        <v>55</v>
      </c>
      <c r="F40" s="55" t="s">
        <v>124</v>
      </c>
      <c r="G40" s="54">
        <v>4573</v>
      </c>
      <c r="H40" s="54" t="s">
        <v>30</v>
      </c>
      <c r="I40" s="54" t="s">
        <v>30</v>
      </c>
      <c r="J40" s="54" t="s">
        <v>125</v>
      </c>
      <c r="K40" s="54" t="s">
        <v>30</v>
      </c>
      <c r="L40" s="54" t="s">
        <v>30</v>
      </c>
      <c r="M40" s="56">
        <v>6</v>
      </c>
      <c r="N40" s="54" t="s">
        <v>22</v>
      </c>
      <c r="O40" s="54" t="s">
        <v>126</v>
      </c>
      <c r="P40" s="54" t="s">
        <v>127</v>
      </c>
      <c r="Q40" s="88">
        <v>190.5</v>
      </c>
      <c r="R40" s="88" t="s">
        <v>80</v>
      </c>
      <c r="S40" s="88" t="s">
        <v>80</v>
      </c>
      <c r="T40" s="89">
        <v>40</v>
      </c>
    </row>
    <row r="41" spans="2:20" x14ac:dyDescent="0.3">
      <c r="B41" s="57" t="s">
        <v>74</v>
      </c>
      <c r="C41" s="72" t="s">
        <v>615</v>
      </c>
      <c r="D41" s="58" t="s">
        <v>1</v>
      </c>
      <c r="E41" s="58" t="s">
        <v>55</v>
      </c>
      <c r="F41" s="59" t="s">
        <v>128</v>
      </c>
      <c r="G41" s="58">
        <v>2737</v>
      </c>
      <c r="H41" s="58" t="s">
        <v>30</v>
      </c>
      <c r="I41" s="58" t="s">
        <v>30</v>
      </c>
      <c r="J41" s="58" t="s">
        <v>129</v>
      </c>
      <c r="K41" s="58" t="s">
        <v>30</v>
      </c>
      <c r="L41" s="58" t="s">
        <v>30</v>
      </c>
      <c r="M41" s="60">
        <v>234</v>
      </c>
      <c r="N41" s="58" t="s">
        <v>22</v>
      </c>
      <c r="O41" s="58" t="s">
        <v>130</v>
      </c>
      <c r="P41" s="58" t="s">
        <v>131</v>
      </c>
      <c r="Q41" s="90">
        <v>200</v>
      </c>
      <c r="R41" s="90" t="s">
        <v>80</v>
      </c>
      <c r="S41" s="90" t="s">
        <v>80</v>
      </c>
      <c r="T41" s="91">
        <v>85</v>
      </c>
    </row>
    <row r="42" spans="2:20" x14ac:dyDescent="0.3">
      <c r="B42" s="53" t="s">
        <v>74</v>
      </c>
      <c r="C42" s="71" t="s">
        <v>616</v>
      </c>
      <c r="D42" s="54" t="s">
        <v>34</v>
      </c>
      <c r="E42" s="54" t="s">
        <v>55</v>
      </c>
      <c r="F42" s="55" t="s">
        <v>132</v>
      </c>
      <c r="G42" s="54">
        <v>5373</v>
      </c>
      <c r="H42" s="54" t="s">
        <v>30</v>
      </c>
      <c r="I42" s="54" t="s">
        <v>30</v>
      </c>
      <c r="J42" s="54" t="s">
        <v>133</v>
      </c>
      <c r="K42" s="54" t="s">
        <v>30</v>
      </c>
      <c r="L42" s="54" t="s">
        <v>30</v>
      </c>
      <c r="M42" s="56">
        <v>1460</v>
      </c>
      <c r="N42" s="54" t="s">
        <v>22</v>
      </c>
      <c r="O42" s="54" t="s">
        <v>134</v>
      </c>
      <c r="P42" s="54" t="s">
        <v>135</v>
      </c>
      <c r="Q42" s="88">
        <v>1220.5999999999999</v>
      </c>
      <c r="R42" s="88" t="s">
        <v>80</v>
      </c>
      <c r="S42" s="88" t="s">
        <v>80</v>
      </c>
      <c r="T42" s="89">
        <v>358</v>
      </c>
    </row>
    <row r="43" spans="2:20" x14ac:dyDescent="0.3">
      <c r="B43" s="57" t="s">
        <v>74</v>
      </c>
      <c r="C43" s="72" t="s">
        <v>616</v>
      </c>
      <c r="D43" s="58" t="s">
        <v>1</v>
      </c>
      <c r="E43" s="58" t="s">
        <v>55</v>
      </c>
      <c r="F43" s="59" t="s">
        <v>136</v>
      </c>
      <c r="G43" s="58">
        <v>8355</v>
      </c>
      <c r="H43" s="58" t="s">
        <v>30</v>
      </c>
      <c r="I43" s="58" t="s">
        <v>30</v>
      </c>
      <c r="J43" s="58" t="s">
        <v>137</v>
      </c>
      <c r="K43" s="58" t="s">
        <v>30</v>
      </c>
      <c r="L43" s="58" t="s">
        <v>30</v>
      </c>
      <c r="M43" s="60">
        <v>689</v>
      </c>
      <c r="N43" s="58" t="s">
        <v>22</v>
      </c>
      <c r="O43" s="58" t="s">
        <v>138</v>
      </c>
      <c r="P43" s="58" t="s">
        <v>139</v>
      </c>
      <c r="Q43" s="90">
        <v>1290.7</v>
      </c>
      <c r="R43" s="90" t="s">
        <v>80</v>
      </c>
      <c r="S43" s="90" t="s">
        <v>80</v>
      </c>
      <c r="T43" s="91">
        <v>320.10000000000002</v>
      </c>
    </row>
    <row r="44" spans="2:20" x14ac:dyDescent="0.3">
      <c r="B44" s="53" t="s">
        <v>74</v>
      </c>
      <c r="C44" s="71" t="s">
        <v>607</v>
      </c>
      <c r="D44" s="54" t="s">
        <v>1</v>
      </c>
      <c r="E44" s="54" t="s">
        <v>26</v>
      </c>
      <c r="F44" s="55" t="s">
        <v>140</v>
      </c>
      <c r="G44" s="54">
        <v>5375</v>
      </c>
      <c r="H44" s="54" t="s">
        <v>30</v>
      </c>
      <c r="I44" s="54" t="s">
        <v>30</v>
      </c>
      <c r="J44" s="54" t="s">
        <v>141</v>
      </c>
      <c r="K44" s="54" t="s">
        <v>30</v>
      </c>
      <c r="L44" s="54" t="s">
        <v>30</v>
      </c>
      <c r="M44" s="56">
        <v>72</v>
      </c>
      <c r="N44" s="54" t="s">
        <v>22</v>
      </c>
      <c r="O44" s="54" t="s">
        <v>142</v>
      </c>
      <c r="P44" s="54" t="s">
        <v>143</v>
      </c>
      <c r="Q44" s="88">
        <v>101</v>
      </c>
      <c r="R44" s="88" t="s">
        <v>80</v>
      </c>
      <c r="S44" s="88" t="s">
        <v>80</v>
      </c>
      <c r="T44" s="89">
        <v>32.799999999999997</v>
      </c>
    </row>
    <row r="45" spans="2:20" x14ac:dyDescent="0.3">
      <c r="B45" s="57" t="s">
        <v>74</v>
      </c>
      <c r="C45" s="72" t="s">
        <v>617</v>
      </c>
      <c r="D45" s="58" t="s">
        <v>1</v>
      </c>
      <c r="E45" s="58" t="s">
        <v>26</v>
      </c>
      <c r="F45" s="59" t="s">
        <v>215</v>
      </c>
      <c r="G45" s="58">
        <v>9537</v>
      </c>
      <c r="H45" s="58" t="s">
        <v>30</v>
      </c>
      <c r="I45" s="58" t="s">
        <v>30</v>
      </c>
      <c r="J45" s="58" t="s">
        <v>61</v>
      </c>
      <c r="K45" s="58" t="s">
        <v>30</v>
      </c>
      <c r="L45" s="58" t="s">
        <v>30</v>
      </c>
      <c r="M45" s="60">
        <v>230</v>
      </c>
      <c r="N45" s="58" t="s">
        <v>22</v>
      </c>
      <c r="O45" s="58" t="s">
        <v>216</v>
      </c>
      <c r="P45" s="58" t="s">
        <v>217</v>
      </c>
      <c r="Q45" s="90">
        <v>49.1</v>
      </c>
      <c r="R45" s="90" t="s">
        <v>80</v>
      </c>
      <c r="S45" s="90" t="s">
        <v>80</v>
      </c>
      <c r="T45" s="91">
        <v>12.3</v>
      </c>
    </row>
    <row r="46" spans="2:20" x14ac:dyDescent="0.3">
      <c r="B46" s="53" t="s">
        <v>74</v>
      </c>
      <c r="C46" s="71" t="s">
        <v>618</v>
      </c>
      <c r="D46" s="54" t="s">
        <v>1</v>
      </c>
      <c r="E46" s="54" t="s">
        <v>26</v>
      </c>
      <c r="F46" s="55" t="s">
        <v>248</v>
      </c>
      <c r="G46" s="54">
        <v>3747</v>
      </c>
      <c r="H46" s="54" t="s">
        <v>30</v>
      </c>
      <c r="I46" s="54" t="s">
        <v>30</v>
      </c>
      <c r="J46" s="54" t="s">
        <v>249</v>
      </c>
      <c r="K46" s="54" t="s">
        <v>30</v>
      </c>
      <c r="L46" s="54" t="s">
        <v>30</v>
      </c>
      <c r="M46" s="56">
        <v>111</v>
      </c>
      <c r="N46" s="54" t="s">
        <v>22</v>
      </c>
      <c r="O46" s="54" t="s">
        <v>250</v>
      </c>
      <c r="P46" s="54" t="s">
        <v>251</v>
      </c>
      <c r="Q46" s="88">
        <v>88.4</v>
      </c>
      <c r="R46" s="88" t="s">
        <v>80</v>
      </c>
      <c r="S46" s="88" t="s">
        <v>80</v>
      </c>
      <c r="T46" s="89">
        <v>26.6</v>
      </c>
    </row>
    <row r="47" spans="2:20" x14ac:dyDescent="0.3">
      <c r="B47" s="57" t="s">
        <v>74</v>
      </c>
      <c r="C47" s="72" t="s">
        <v>619</v>
      </c>
      <c r="D47" s="58" t="s">
        <v>1</v>
      </c>
      <c r="E47" s="58" t="s">
        <v>55</v>
      </c>
      <c r="F47" s="59" t="s">
        <v>252</v>
      </c>
      <c r="G47" s="58">
        <v>9537</v>
      </c>
      <c r="H47" s="58" t="s">
        <v>30</v>
      </c>
      <c r="I47" s="58" t="s">
        <v>30</v>
      </c>
      <c r="J47" s="58" t="s">
        <v>61</v>
      </c>
      <c r="K47" s="58" t="s">
        <v>30</v>
      </c>
      <c r="L47" s="58" t="s">
        <v>30</v>
      </c>
      <c r="M47" s="60">
        <v>103</v>
      </c>
      <c r="N47" s="58" t="s">
        <v>22</v>
      </c>
      <c r="O47" s="58" t="s">
        <v>25</v>
      </c>
      <c r="P47" s="58" t="s">
        <v>253</v>
      </c>
      <c r="Q47" s="90">
        <v>105.9</v>
      </c>
      <c r="R47" s="90" t="s">
        <v>80</v>
      </c>
      <c r="S47" s="90" t="s">
        <v>80</v>
      </c>
      <c r="T47" s="91">
        <v>30.1</v>
      </c>
    </row>
    <row r="48" spans="2:20" x14ac:dyDescent="0.3">
      <c r="B48" s="53" t="s">
        <v>74</v>
      </c>
      <c r="C48" s="71">
        <v>43106</v>
      </c>
      <c r="D48" s="54" t="s">
        <v>1</v>
      </c>
      <c r="E48" s="54" t="s">
        <v>26</v>
      </c>
      <c r="F48" s="55" t="s">
        <v>342</v>
      </c>
      <c r="G48" s="54">
        <v>9537</v>
      </c>
      <c r="H48" s="54" t="s">
        <v>30</v>
      </c>
      <c r="I48" s="54" t="s">
        <v>30</v>
      </c>
      <c r="J48" s="54" t="s">
        <v>61</v>
      </c>
      <c r="K48" s="54" t="s">
        <v>30</v>
      </c>
      <c r="L48" s="54" t="s">
        <v>30</v>
      </c>
      <c r="M48" s="56" t="s">
        <v>25</v>
      </c>
      <c r="N48" s="54" t="s">
        <v>22</v>
      </c>
      <c r="O48" s="54" t="s">
        <v>343</v>
      </c>
      <c r="P48" s="54" t="s">
        <v>344</v>
      </c>
      <c r="Q48" s="88">
        <v>59</v>
      </c>
      <c r="R48" s="88" t="s">
        <v>80</v>
      </c>
      <c r="S48" s="88" t="s">
        <v>80</v>
      </c>
      <c r="T48" s="89">
        <v>17</v>
      </c>
    </row>
    <row r="49" spans="2:20" x14ac:dyDescent="0.3">
      <c r="B49" s="57" t="s">
        <v>74</v>
      </c>
      <c r="C49" s="72">
        <v>43440</v>
      </c>
      <c r="D49" s="58" t="s">
        <v>1</v>
      </c>
      <c r="E49" s="58" t="s">
        <v>26</v>
      </c>
      <c r="F49" s="59" t="s">
        <v>345</v>
      </c>
      <c r="G49" s="58">
        <v>9576</v>
      </c>
      <c r="H49" s="58" t="s">
        <v>30</v>
      </c>
      <c r="I49" s="58" t="s">
        <v>30</v>
      </c>
      <c r="J49" s="58" t="s">
        <v>346</v>
      </c>
      <c r="K49" s="58" t="s">
        <v>30</v>
      </c>
      <c r="L49" s="58" t="s">
        <v>30</v>
      </c>
      <c r="M49" s="60" t="s">
        <v>25</v>
      </c>
      <c r="N49" s="58" t="s">
        <v>22</v>
      </c>
      <c r="O49" s="58" t="s">
        <v>347</v>
      </c>
      <c r="P49" s="58" t="s">
        <v>348</v>
      </c>
      <c r="Q49" s="90">
        <v>95.4</v>
      </c>
      <c r="R49" s="90" t="s">
        <v>80</v>
      </c>
      <c r="S49" s="90" t="s">
        <v>80</v>
      </c>
      <c r="T49" s="91">
        <v>43.5</v>
      </c>
    </row>
    <row r="50" spans="2:20" x14ac:dyDescent="0.3">
      <c r="B50" s="53" t="s">
        <v>74</v>
      </c>
      <c r="C50" s="71" t="s">
        <v>620</v>
      </c>
      <c r="D50" s="54" t="s">
        <v>1</v>
      </c>
      <c r="E50" s="54" t="s">
        <v>55</v>
      </c>
      <c r="F50" s="55" t="s">
        <v>349</v>
      </c>
      <c r="G50" s="54">
        <v>2795</v>
      </c>
      <c r="H50" s="54" t="s">
        <v>30</v>
      </c>
      <c r="I50" s="54" t="s">
        <v>30</v>
      </c>
      <c r="J50" s="54" t="s">
        <v>350</v>
      </c>
      <c r="K50" s="54" t="s">
        <v>30</v>
      </c>
      <c r="L50" s="54" t="s">
        <v>30</v>
      </c>
      <c r="M50" s="56" t="s">
        <v>25</v>
      </c>
      <c r="N50" s="54" t="s">
        <v>22</v>
      </c>
      <c r="O50" s="54" t="s">
        <v>351</v>
      </c>
      <c r="P50" s="54" t="s">
        <v>352</v>
      </c>
      <c r="Q50" s="88">
        <v>7066.9</v>
      </c>
      <c r="R50" s="88" t="s">
        <v>80</v>
      </c>
      <c r="S50" s="88" t="s">
        <v>80</v>
      </c>
      <c r="T50" s="89">
        <v>849.1</v>
      </c>
    </row>
    <row r="51" spans="2:20" x14ac:dyDescent="0.3">
      <c r="B51" s="57" t="s">
        <v>74</v>
      </c>
      <c r="C51" s="72" t="s">
        <v>621</v>
      </c>
      <c r="D51" s="58" t="s">
        <v>1</v>
      </c>
      <c r="E51" s="58" t="s">
        <v>55</v>
      </c>
      <c r="F51" s="59" t="s">
        <v>353</v>
      </c>
      <c r="G51" s="58">
        <v>2737</v>
      </c>
      <c r="H51" s="58" t="s">
        <v>30</v>
      </c>
      <c r="I51" s="58" t="s">
        <v>30</v>
      </c>
      <c r="J51" s="58" t="s">
        <v>129</v>
      </c>
      <c r="K51" s="58" t="s">
        <v>30</v>
      </c>
      <c r="L51" s="58" t="s">
        <v>30</v>
      </c>
      <c r="M51" s="60" t="s">
        <v>25</v>
      </c>
      <c r="N51" s="58" t="s">
        <v>22</v>
      </c>
      <c r="O51" s="58" t="s">
        <v>354</v>
      </c>
      <c r="P51" s="58" t="s">
        <v>355</v>
      </c>
      <c r="Q51" s="90">
        <v>104.6</v>
      </c>
      <c r="R51" s="90" t="s">
        <v>80</v>
      </c>
      <c r="S51" s="90" t="s">
        <v>80</v>
      </c>
      <c r="T51" s="91">
        <v>38.700000000000003</v>
      </c>
    </row>
    <row r="52" spans="2:20" x14ac:dyDescent="0.3">
      <c r="B52" s="53" t="s">
        <v>74</v>
      </c>
      <c r="C52" s="71" t="s">
        <v>622</v>
      </c>
      <c r="D52" s="54" t="s">
        <v>1</v>
      </c>
      <c r="E52" s="54" t="s">
        <v>55</v>
      </c>
      <c r="F52" s="55" t="s">
        <v>356</v>
      </c>
      <c r="G52" s="54">
        <v>9572</v>
      </c>
      <c r="H52" s="54" t="s">
        <v>30</v>
      </c>
      <c r="I52" s="54" t="s">
        <v>30</v>
      </c>
      <c r="J52" s="54" t="s">
        <v>357</v>
      </c>
      <c r="K52" s="54" t="s">
        <v>30</v>
      </c>
      <c r="L52" s="54" t="s">
        <v>30</v>
      </c>
      <c r="M52" s="56" t="s">
        <v>25</v>
      </c>
      <c r="N52" s="54" t="s">
        <v>22</v>
      </c>
      <c r="O52" s="54" t="s">
        <v>358</v>
      </c>
      <c r="P52" s="54" t="s">
        <v>359</v>
      </c>
      <c r="Q52" s="88">
        <v>118.1</v>
      </c>
      <c r="R52" s="88" t="s">
        <v>80</v>
      </c>
      <c r="S52" s="88" t="s">
        <v>80</v>
      </c>
      <c r="T52" s="89">
        <v>43.7</v>
      </c>
    </row>
    <row r="53" spans="2:20" x14ac:dyDescent="0.3">
      <c r="B53" s="57" t="s">
        <v>74</v>
      </c>
      <c r="C53" s="72">
        <v>43350</v>
      </c>
      <c r="D53" s="58" t="s">
        <v>1</v>
      </c>
      <c r="E53" s="58" t="s">
        <v>55</v>
      </c>
      <c r="F53" s="59" t="s">
        <v>374</v>
      </c>
      <c r="G53" s="58">
        <v>3726</v>
      </c>
      <c r="H53" s="58" t="s">
        <v>30</v>
      </c>
      <c r="I53" s="58" t="s">
        <v>30</v>
      </c>
      <c r="J53" s="58" t="s">
        <v>375</v>
      </c>
      <c r="K53" s="58" t="s">
        <v>30</v>
      </c>
      <c r="L53" s="58" t="s">
        <v>30</v>
      </c>
      <c r="M53" s="60" t="s">
        <v>25</v>
      </c>
      <c r="N53" s="58" t="s">
        <v>22</v>
      </c>
      <c r="O53" s="58" t="s">
        <v>376</v>
      </c>
      <c r="P53" s="58" t="s">
        <v>377</v>
      </c>
      <c r="Q53" s="90">
        <v>197.5</v>
      </c>
      <c r="R53" s="90" t="s">
        <v>80</v>
      </c>
      <c r="S53" s="90" t="s">
        <v>80</v>
      </c>
      <c r="T53" s="91">
        <v>19.8</v>
      </c>
    </row>
    <row r="54" spans="2:20" x14ac:dyDescent="0.3">
      <c r="B54" s="53" t="s">
        <v>74</v>
      </c>
      <c r="C54" s="71">
        <v>43380</v>
      </c>
      <c r="D54" s="54" t="s">
        <v>1</v>
      </c>
      <c r="E54" s="54" t="s">
        <v>26</v>
      </c>
      <c r="F54" s="55" t="s">
        <v>378</v>
      </c>
      <c r="G54" s="54">
        <v>2737</v>
      </c>
      <c r="H54" s="54" t="s">
        <v>30</v>
      </c>
      <c r="I54" s="54" t="s">
        <v>30</v>
      </c>
      <c r="J54" s="54" t="s">
        <v>129</v>
      </c>
      <c r="K54" s="54" t="s">
        <v>30</v>
      </c>
      <c r="L54" s="54" t="s">
        <v>30</v>
      </c>
      <c r="M54" s="56" t="s">
        <v>25</v>
      </c>
      <c r="N54" s="54" t="s">
        <v>22</v>
      </c>
      <c r="O54" s="54" t="s">
        <v>379</v>
      </c>
      <c r="P54" s="54" t="s">
        <v>380</v>
      </c>
      <c r="Q54" s="88">
        <v>13.3</v>
      </c>
      <c r="R54" s="88" t="s">
        <v>80</v>
      </c>
      <c r="S54" s="88" t="s">
        <v>80</v>
      </c>
      <c r="T54" s="89">
        <v>5.7</v>
      </c>
    </row>
    <row r="55" spans="2:20" x14ac:dyDescent="0.3">
      <c r="B55" s="57" t="s">
        <v>74</v>
      </c>
      <c r="C55" s="72">
        <v>43380</v>
      </c>
      <c r="D55" s="58" t="s">
        <v>1</v>
      </c>
      <c r="E55" s="58" t="s">
        <v>26</v>
      </c>
      <c r="F55" s="59" t="s">
        <v>381</v>
      </c>
      <c r="G55" s="58">
        <v>2757</v>
      </c>
      <c r="H55" s="58" t="s">
        <v>30</v>
      </c>
      <c r="I55" s="58" t="s">
        <v>30</v>
      </c>
      <c r="J55" s="58" t="s">
        <v>382</v>
      </c>
      <c r="K55" s="58" t="s">
        <v>30</v>
      </c>
      <c r="L55" s="58" t="s">
        <v>30</v>
      </c>
      <c r="M55" s="60" t="s">
        <v>25</v>
      </c>
      <c r="N55" s="58" t="s">
        <v>22</v>
      </c>
      <c r="O55" s="58" t="s">
        <v>383</v>
      </c>
      <c r="P55" s="58" t="s">
        <v>384</v>
      </c>
      <c r="Q55" s="90">
        <v>29.9</v>
      </c>
      <c r="R55" s="90" t="s">
        <v>80</v>
      </c>
      <c r="S55" s="90" t="s">
        <v>80</v>
      </c>
      <c r="T55" s="91">
        <v>10.199999999999999</v>
      </c>
    </row>
    <row r="56" spans="2:20" x14ac:dyDescent="0.3">
      <c r="B56" s="53" t="s">
        <v>74</v>
      </c>
      <c r="C56" s="71" t="s">
        <v>623</v>
      </c>
      <c r="D56" s="54" t="s">
        <v>1</v>
      </c>
      <c r="E56" s="54" t="s">
        <v>55</v>
      </c>
      <c r="F56" s="55" t="s">
        <v>385</v>
      </c>
      <c r="G56" s="54">
        <v>2753</v>
      </c>
      <c r="H56" s="54" t="s">
        <v>30</v>
      </c>
      <c r="I56" s="54" t="s">
        <v>30</v>
      </c>
      <c r="J56" s="54" t="s">
        <v>386</v>
      </c>
      <c r="K56" s="54" t="s">
        <v>30</v>
      </c>
      <c r="L56" s="54" t="s">
        <v>30</v>
      </c>
      <c r="M56" s="56" t="s">
        <v>25</v>
      </c>
      <c r="N56" s="54" t="s">
        <v>22</v>
      </c>
      <c r="O56" s="54" t="s">
        <v>387</v>
      </c>
      <c r="P56" s="54" t="s">
        <v>388</v>
      </c>
      <c r="Q56" s="88">
        <v>190.1</v>
      </c>
      <c r="R56" s="88" t="s">
        <v>80</v>
      </c>
      <c r="S56" s="88" t="s">
        <v>80</v>
      </c>
      <c r="T56" s="89">
        <v>37.6</v>
      </c>
    </row>
    <row r="57" spans="2:20" x14ac:dyDescent="0.3">
      <c r="B57" s="57" t="s">
        <v>74</v>
      </c>
      <c r="C57" s="72" t="s">
        <v>624</v>
      </c>
      <c r="D57" s="58" t="s">
        <v>1</v>
      </c>
      <c r="E57" s="58" t="s">
        <v>26</v>
      </c>
      <c r="F57" s="59" t="s">
        <v>389</v>
      </c>
      <c r="G57" s="58">
        <v>5553</v>
      </c>
      <c r="H57" s="58" t="s">
        <v>30</v>
      </c>
      <c r="I57" s="58" t="s">
        <v>30</v>
      </c>
      <c r="J57" s="58" t="s">
        <v>390</v>
      </c>
      <c r="K57" s="58" t="s">
        <v>30</v>
      </c>
      <c r="L57" s="58" t="s">
        <v>30</v>
      </c>
      <c r="M57" s="60" t="s">
        <v>25</v>
      </c>
      <c r="N57" s="58" t="s">
        <v>22</v>
      </c>
      <c r="O57" s="58" t="s">
        <v>391</v>
      </c>
      <c r="P57" s="58" t="s">
        <v>392</v>
      </c>
      <c r="Q57" s="90">
        <v>35</v>
      </c>
      <c r="R57" s="90" t="s">
        <v>80</v>
      </c>
      <c r="S57" s="90" t="s">
        <v>80</v>
      </c>
      <c r="T57" s="91">
        <v>9.5</v>
      </c>
    </row>
    <row r="58" spans="2:20" x14ac:dyDescent="0.3">
      <c r="B58" s="53" t="s">
        <v>74</v>
      </c>
      <c r="C58" s="71">
        <v>43382</v>
      </c>
      <c r="D58" s="54" t="s">
        <v>34</v>
      </c>
      <c r="E58" s="54" t="s">
        <v>26</v>
      </c>
      <c r="F58" s="55" t="s">
        <v>443</v>
      </c>
      <c r="G58" s="54">
        <v>5555</v>
      </c>
      <c r="H58" s="54" t="s">
        <v>30</v>
      </c>
      <c r="I58" s="54" t="s">
        <v>30</v>
      </c>
      <c r="J58" s="54" t="s">
        <v>444</v>
      </c>
      <c r="K58" s="54" t="s">
        <v>30</v>
      </c>
      <c r="L58" s="54" t="s">
        <v>30</v>
      </c>
      <c r="M58" s="56">
        <v>520</v>
      </c>
      <c r="N58" s="54" t="s">
        <v>22</v>
      </c>
      <c r="O58" s="54" t="s">
        <v>445</v>
      </c>
      <c r="P58" s="54" t="s">
        <v>446</v>
      </c>
      <c r="Q58" s="88">
        <v>33.799999999999997</v>
      </c>
      <c r="R58" s="88" t="s">
        <v>80</v>
      </c>
      <c r="S58" s="88" t="s">
        <v>80</v>
      </c>
      <c r="T58" s="89">
        <v>2.5</v>
      </c>
    </row>
    <row r="59" spans="2:20" x14ac:dyDescent="0.3">
      <c r="B59" s="57" t="s">
        <v>74</v>
      </c>
      <c r="C59" s="72">
        <v>43322</v>
      </c>
      <c r="D59" s="58" t="s">
        <v>1</v>
      </c>
      <c r="E59" s="58" t="s">
        <v>55</v>
      </c>
      <c r="F59" s="59" t="s">
        <v>461</v>
      </c>
      <c r="G59" s="58">
        <v>4573</v>
      </c>
      <c r="H59" s="58" t="s">
        <v>30</v>
      </c>
      <c r="I59" s="58" t="s">
        <v>30</v>
      </c>
      <c r="J59" s="58" t="s">
        <v>125</v>
      </c>
      <c r="K59" s="58" t="s">
        <v>30</v>
      </c>
      <c r="L59" s="58" t="s">
        <v>30</v>
      </c>
      <c r="M59" s="60" t="s">
        <v>25</v>
      </c>
      <c r="N59" s="58" t="s">
        <v>22</v>
      </c>
      <c r="O59" s="58" t="s">
        <v>462</v>
      </c>
      <c r="P59" s="58" t="s">
        <v>463</v>
      </c>
      <c r="Q59" s="90">
        <v>144.1</v>
      </c>
      <c r="R59" s="90" t="s">
        <v>80</v>
      </c>
      <c r="S59" s="90" t="s">
        <v>80</v>
      </c>
      <c r="T59" s="91">
        <v>30</v>
      </c>
    </row>
    <row r="60" spans="2:20" x14ac:dyDescent="0.3">
      <c r="B60" s="53" t="s">
        <v>74</v>
      </c>
      <c r="C60" s="71" t="s">
        <v>625</v>
      </c>
      <c r="D60" s="54" t="s">
        <v>34</v>
      </c>
      <c r="E60" s="54" t="s">
        <v>55</v>
      </c>
      <c r="F60" s="55" t="s">
        <v>464</v>
      </c>
      <c r="G60" s="54">
        <v>5377</v>
      </c>
      <c r="H60" s="54" t="s">
        <v>30</v>
      </c>
      <c r="I60" s="54" t="s">
        <v>30</v>
      </c>
      <c r="J60" s="54" t="s">
        <v>465</v>
      </c>
      <c r="K60" s="54" t="s">
        <v>30</v>
      </c>
      <c r="L60" s="54" t="s">
        <v>30</v>
      </c>
      <c r="M60" s="56">
        <v>670</v>
      </c>
      <c r="N60" s="54" t="s">
        <v>22</v>
      </c>
      <c r="O60" s="54" t="s">
        <v>466</v>
      </c>
      <c r="P60" s="54" t="s">
        <v>467</v>
      </c>
      <c r="Q60" s="88">
        <v>2045.5</v>
      </c>
      <c r="R60" s="88" t="s">
        <v>80</v>
      </c>
      <c r="S60" s="88" t="s">
        <v>80</v>
      </c>
      <c r="T60" s="89">
        <v>575</v>
      </c>
    </row>
    <row r="61" spans="2:20" x14ac:dyDescent="0.3">
      <c r="B61" s="57" t="s">
        <v>74</v>
      </c>
      <c r="C61" s="72" t="s">
        <v>626</v>
      </c>
      <c r="D61" s="58" t="s">
        <v>1</v>
      </c>
      <c r="E61" s="58" t="s">
        <v>55</v>
      </c>
      <c r="F61" s="59" t="s">
        <v>468</v>
      </c>
      <c r="G61" s="58">
        <v>7537</v>
      </c>
      <c r="H61" s="58" t="s">
        <v>30</v>
      </c>
      <c r="I61" s="58" t="s">
        <v>30</v>
      </c>
      <c r="J61" s="58" t="s">
        <v>469</v>
      </c>
      <c r="K61" s="58" t="s">
        <v>30</v>
      </c>
      <c r="L61" s="58" t="s">
        <v>30</v>
      </c>
      <c r="M61" s="60">
        <v>93</v>
      </c>
      <c r="N61" s="58" t="s">
        <v>22</v>
      </c>
      <c r="O61" s="58" t="s">
        <v>470</v>
      </c>
      <c r="P61" s="58" t="s">
        <v>471</v>
      </c>
      <c r="Q61" s="90">
        <v>1401.2</v>
      </c>
      <c r="R61" s="90" t="s">
        <v>80</v>
      </c>
      <c r="S61" s="90" t="s">
        <v>80</v>
      </c>
      <c r="T61" s="91">
        <v>628.20000000000005</v>
      </c>
    </row>
    <row r="62" spans="2:20" x14ac:dyDescent="0.3">
      <c r="B62" s="53" t="s">
        <v>74</v>
      </c>
      <c r="C62" s="71" t="s">
        <v>627</v>
      </c>
      <c r="D62" s="54" t="s">
        <v>34</v>
      </c>
      <c r="E62" s="54" t="s">
        <v>26</v>
      </c>
      <c r="F62" s="55" t="s">
        <v>554</v>
      </c>
      <c r="G62" s="54">
        <v>9535</v>
      </c>
      <c r="H62" s="54" t="s">
        <v>30</v>
      </c>
      <c r="I62" s="54" t="s">
        <v>30</v>
      </c>
      <c r="J62" s="54" t="s">
        <v>555</v>
      </c>
      <c r="K62" s="54" t="s">
        <v>30</v>
      </c>
      <c r="L62" s="54" t="s">
        <v>30</v>
      </c>
      <c r="M62" s="56" t="s">
        <v>25</v>
      </c>
      <c r="N62" s="54" t="s">
        <v>22</v>
      </c>
      <c r="O62" s="54" t="s">
        <v>556</v>
      </c>
      <c r="P62" s="54" t="s">
        <v>557</v>
      </c>
      <c r="Q62" s="88">
        <v>16.5</v>
      </c>
      <c r="R62" s="88" t="s">
        <v>30</v>
      </c>
      <c r="S62" s="88" t="s">
        <v>30</v>
      </c>
      <c r="T62" s="89" t="s">
        <v>558</v>
      </c>
    </row>
    <row r="63" spans="2:20" x14ac:dyDescent="0.3">
      <c r="B63" s="57" t="s">
        <v>74</v>
      </c>
      <c r="C63" s="72" t="s">
        <v>628</v>
      </c>
      <c r="D63" s="58" t="s">
        <v>1</v>
      </c>
      <c r="E63" s="58" t="s">
        <v>26</v>
      </c>
      <c r="F63" s="59" t="s">
        <v>559</v>
      </c>
      <c r="G63" s="58">
        <v>9530</v>
      </c>
      <c r="H63" s="58" t="s">
        <v>30</v>
      </c>
      <c r="I63" s="58" t="s">
        <v>30</v>
      </c>
      <c r="J63" s="58" t="s">
        <v>61</v>
      </c>
      <c r="K63" s="58" t="s">
        <v>30</v>
      </c>
      <c r="L63" s="58" t="s">
        <v>30</v>
      </c>
      <c r="M63" s="60" t="s">
        <v>25</v>
      </c>
      <c r="N63" s="58" t="s">
        <v>22</v>
      </c>
      <c r="O63" s="58" t="s">
        <v>560</v>
      </c>
      <c r="P63" s="58" t="s">
        <v>561</v>
      </c>
      <c r="Q63" s="90">
        <v>25.7</v>
      </c>
      <c r="R63" s="90" t="s">
        <v>80</v>
      </c>
      <c r="S63" s="90" t="s">
        <v>80</v>
      </c>
      <c r="T63" s="91">
        <v>3.6</v>
      </c>
    </row>
    <row r="64" spans="2:20" x14ac:dyDescent="0.3">
      <c r="B64" s="53" t="s">
        <v>74</v>
      </c>
      <c r="C64" s="71" t="s">
        <v>530</v>
      </c>
      <c r="D64" s="54" t="s">
        <v>1</v>
      </c>
      <c r="E64" s="54" t="s">
        <v>55</v>
      </c>
      <c r="F64" s="55" t="s">
        <v>562</v>
      </c>
      <c r="G64" s="54">
        <v>8985</v>
      </c>
      <c r="H64" s="54" t="s">
        <v>30</v>
      </c>
      <c r="I64" s="54" t="s">
        <v>30</v>
      </c>
      <c r="J64" s="54" t="s">
        <v>563</v>
      </c>
      <c r="K64" s="54" t="s">
        <v>30</v>
      </c>
      <c r="L64" s="54" t="s">
        <v>30</v>
      </c>
      <c r="M64" s="56" t="s">
        <v>25</v>
      </c>
      <c r="N64" s="54" t="s">
        <v>22</v>
      </c>
      <c r="O64" s="54" t="s">
        <v>564</v>
      </c>
      <c r="P64" s="54" t="s">
        <v>565</v>
      </c>
      <c r="Q64" s="88">
        <v>15.7</v>
      </c>
      <c r="R64" s="88" t="s">
        <v>80</v>
      </c>
      <c r="S64" s="88" t="s">
        <v>80</v>
      </c>
      <c r="T64" s="89">
        <v>5.0999999999999996</v>
      </c>
    </row>
    <row r="65" spans="2:20" x14ac:dyDescent="0.3">
      <c r="B65" s="57" t="s">
        <v>74</v>
      </c>
      <c r="C65" s="72" t="s">
        <v>629</v>
      </c>
      <c r="D65" s="58" t="s">
        <v>1</v>
      </c>
      <c r="E65" s="58" t="s">
        <v>26</v>
      </c>
      <c r="F65" s="59" t="s">
        <v>566</v>
      </c>
      <c r="G65" s="58">
        <v>1353</v>
      </c>
      <c r="H65" s="58" t="s">
        <v>30</v>
      </c>
      <c r="I65" s="58" t="s">
        <v>30</v>
      </c>
      <c r="J65" s="58" t="s">
        <v>567</v>
      </c>
      <c r="K65" s="58" t="s">
        <v>30</v>
      </c>
      <c r="L65" s="58" t="s">
        <v>30</v>
      </c>
      <c r="M65" s="60" t="s">
        <v>25</v>
      </c>
      <c r="N65" s="58" t="s">
        <v>22</v>
      </c>
      <c r="O65" s="58" t="s">
        <v>568</v>
      </c>
      <c r="P65" s="58" t="s">
        <v>569</v>
      </c>
      <c r="Q65" s="90">
        <v>51.8</v>
      </c>
      <c r="R65" s="90" t="s">
        <v>30</v>
      </c>
      <c r="S65" s="90" t="s">
        <v>30</v>
      </c>
      <c r="T65" s="91" t="s">
        <v>558</v>
      </c>
    </row>
    <row r="66" spans="2:20" x14ac:dyDescent="0.3">
      <c r="B66" s="53" t="s">
        <v>183</v>
      </c>
      <c r="C66" s="71">
        <v>43437</v>
      </c>
      <c r="D66" s="54" t="s">
        <v>1</v>
      </c>
      <c r="E66" s="54" t="s">
        <v>26</v>
      </c>
      <c r="F66" s="55" t="s">
        <v>178</v>
      </c>
      <c r="G66" s="54">
        <v>9537</v>
      </c>
      <c r="H66" s="54" t="s">
        <v>30</v>
      </c>
      <c r="I66" s="54" t="s">
        <v>30</v>
      </c>
      <c r="J66" s="54" t="s">
        <v>179</v>
      </c>
      <c r="K66" s="54" t="s">
        <v>30</v>
      </c>
      <c r="L66" s="54" t="s">
        <v>30</v>
      </c>
      <c r="M66" s="56">
        <v>20</v>
      </c>
      <c r="N66" s="54" t="s">
        <v>180</v>
      </c>
      <c r="O66" s="54" t="s">
        <v>181</v>
      </c>
      <c r="P66" s="54" t="s">
        <v>182</v>
      </c>
      <c r="Q66" s="88">
        <v>21.8</v>
      </c>
      <c r="R66" s="88">
        <v>21.8</v>
      </c>
      <c r="S66" s="88">
        <v>0</v>
      </c>
      <c r="T66" s="89">
        <v>21.8</v>
      </c>
    </row>
    <row r="67" spans="2:20" x14ac:dyDescent="0.3">
      <c r="B67" s="57" t="s">
        <v>183</v>
      </c>
      <c r="C67" s="72">
        <v>43318</v>
      </c>
      <c r="D67" s="58" t="s">
        <v>1</v>
      </c>
      <c r="E67" s="58" t="s">
        <v>26</v>
      </c>
      <c r="F67" s="59" t="s">
        <v>315</v>
      </c>
      <c r="G67" s="58">
        <v>8671</v>
      </c>
      <c r="H67" s="58" t="s">
        <v>30</v>
      </c>
      <c r="I67" s="58" t="s">
        <v>30</v>
      </c>
      <c r="J67" s="58" t="s">
        <v>316</v>
      </c>
      <c r="K67" s="58" t="s">
        <v>30</v>
      </c>
      <c r="L67" s="58" t="s">
        <v>30</v>
      </c>
      <c r="M67" s="60" t="s">
        <v>25</v>
      </c>
      <c r="N67" s="58" t="s">
        <v>22</v>
      </c>
      <c r="O67" s="58" t="s">
        <v>317</v>
      </c>
      <c r="P67" s="58" t="s">
        <v>318</v>
      </c>
      <c r="Q67" s="90">
        <v>75</v>
      </c>
      <c r="R67" s="90">
        <v>75</v>
      </c>
      <c r="S67" s="90">
        <v>0</v>
      </c>
      <c r="T67" s="91">
        <v>75</v>
      </c>
    </row>
    <row r="68" spans="2:20" x14ac:dyDescent="0.3">
      <c r="B68" s="53" t="s">
        <v>221</v>
      </c>
      <c r="C68" s="71">
        <v>43438</v>
      </c>
      <c r="D68" s="54" t="s">
        <v>34</v>
      </c>
      <c r="E68" s="54" t="s">
        <v>26</v>
      </c>
      <c r="F68" s="55" t="s">
        <v>218</v>
      </c>
      <c r="G68" s="54">
        <v>8355</v>
      </c>
      <c r="H68" s="54" t="s">
        <v>30</v>
      </c>
      <c r="I68" s="54" t="s">
        <v>30</v>
      </c>
      <c r="J68" s="54" t="s">
        <v>137</v>
      </c>
      <c r="K68" s="54" t="s">
        <v>30</v>
      </c>
      <c r="L68" s="54" t="s">
        <v>30</v>
      </c>
      <c r="M68" s="56">
        <v>742</v>
      </c>
      <c r="N68" s="54" t="s">
        <v>22</v>
      </c>
      <c r="O68" s="54" t="s">
        <v>219</v>
      </c>
      <c r="P68" s="54" t="s">
        <v>220</v>
      </c>
      <c r="Q68" s="88">
        <v>147.5</v>
      </c>
      <c r="R68" s="88">
        <v>0</v>
      </c>
      <c r="S68" s="88">
        <v>147</v>
      </c>
      <c r="T68" s="89">
        <v>147</v>
      </c>
    </row>
    <row r="69" spans="2:20" x14ac:dyDescent="0.3">
      <c r="B69" s="57" t="s">
        <v>221</v>
      </c>
      <c r="C69" s="72">
        <v>43167</v>
      </c>
      <c r="D69" s="58" t="s">
        <v>34</v>
      </c>
      <c r="E69" s="58" t="s">
        <v>26</v>
      </c>
      <c r="F69" s="59" t="s">
        <v>427</v>
      </c>
      <c r="G69" s="58">
        <v>2350</v>
      </c>
      <c r="H69" s="58" t="s">
        <v>30</v>
      </c>
      <c r="I69" s="58" t="s">
        <v>30</v>
      </c>
      <c r="J69" s="58" t="s">
        <v>428</v>
      </c>
      <c r="K69" s="58" t="s">
        <v>30</v>
      </c>
      <c r="L69" s="58" t="s">
        <v>30</v>
      </c>
      <c r="M69" s="60">
        <v>9356</v>
      </c>
      <c r="N69" s="58" t="s">
        <v>22</v>
      </c>
      <c r="O69" s="58" t="s">
        <v>429</v>
      </c>
      <c r="P69" s="58" t="s">
        <v>430</v>
      </c>
      <c r="Q69" s="90">
        <v>472.3</v>
      </c>
      <c r="R69" s="90">
        <v>472.3</v>
      </c>
      <c r="S69" s="90">
        <v>0</v>
      </c>
      <c r="T69" s="91">
        <v>472.3</v>
      </c>
    </row>
    <row r="70" spans="2:20" ht="24" x14ac:dyDescent="0.3">
      <c r="B70" s="53" t="s">
        <v>221</v>
      </c>
      <c r="C70" s="71" t="s">
        <v>630</v>
      </c>
      <c r="D70" s="54" t="s">
        <v>1</v>
      </c>
      <c r="E70" s="54" t="s">
        <v>26</v>
      </c>
      <c r="F70" s="55" t="s">
        <v>431</v>
      </c>
      <c r="G70" s="54" t="s">
        <v>30</v>
      </c>
      <c r="H70" s="54" t="s">
        <v>30</v>
      </c>
      <c r="I70" s="54" t="s">
        <v>30</v>
      </c>
      <c r="J70" s="54" t="s">
        <v>30</v>
      </c>
      <c r="K70" s="54" t="s">
        <v>30</v>
      </c>
      <c r="L70" s="54" t="s">
        <v>30</v>
      </c>
      <c r="M70" s="56" t="s">
        <v>25</v>
      </c>
      <c r="N70" s="54" t="s">
        <v>22</v>
      </c>
      <c r="O70" s="54" t="s">
        <v>30</v>
      </c>
      <c r="P70" s="54" t="s">
        <v>432</v>
      </c>
      <c r="Q70" s="88">
        <v>49.5</v>
      </c>
      <c r="R70" s="88">
        <v>130.80000000000001</v>
      </c>
      <c r="S70" s="88">
        <v>0</v>
      </c>
      <c r="T70" s="89">
        <v>130.80000000000001</v>
      </c>
    </row>
    <row r="71" spans="2:20" x14ac:dyDescent="0.3">
      <c r="B71" s="57" t="s">
        <v>263</v>
      </c>
      <c r="C71" s="72" t="s">
        <v>631</v>
      </c>
      <c r="D71" s="58" t="s">
        <v>1</v>
      </c>
      <c r="E71" s="58" t="s">
        <v>55</v>
      </c>
      <c r="F71" s="59" t="s">
        <v>260</v>
      </c>
      <c r="G71" s="58" t="s">
        <v>30</v>
      </c>
      <c r="H71" s="58" t="s">
        <v>30</v>
      </c>
      <c r="I71" s="58" t="s">
        <v>30</v>
      </c>
      <c r="J71" s="58" t="s">
        <v>30</v>
      </c>
      <c r="K71" s="58" t="s">
        <v>30</v>
      </c>
      <c r="L71" s="58" t="s">
        <v>30</v>
      </c>
      <c r="M71" s="60">
        <v>0</v>
      </c>
      <c r="N71" s="58" t="s">
        <v>22</v>
      </c>
      <c r="O71" s="58" t="s">
        <v>261</v>
      </c>
      <c r="P71" s="58" t="s">
        <v>262</v>
      </c>
      <c r="Q71" s="90">
        <v>13.6</v>
      </c>
      <c r="R71" s="90">
        <v>3.4</v>
      </c>
      <c r="S71" s="90">
        <v>9.1999999999999993</v>
      </c>
      <c r="T71" s="91">
        <v>12.6</v>
      </c>
    </row>
    <row r="72" spans="2:20" x14ac:dyDescent="0.3">
      <c r="B72" s="53" t="s">
        <v>27</v>
      </c>
      <c r="C72" s="71" t="s">
        <v>632</v>
      </c>
      <c r="D72" s="54" t="s">
        <v>1</v>
      </c>
      <c r="E72" s="54" t="s">
        <v>26</v>
      </c>
      <c r="F72" s="55" t="s">
        <v>31</v>
      </c>
      <c r="G72" s="54">
        <v>8700</v>
      </c>
      <c r="H72" s="54" t="s">
        <v>30</v>
      </c>
      <c r="I72" s="54" t="s">
        <v>30</v>
      </c>
      <c r="J72" s="54" t="s">
        <v>28</v>
      </c>
      <c r="K72" s="54" t="s">
        <v>30</v>
      </c>
      <c r="L72" s="54" t="s">
        <v>30</v>
      </c>
      <c r="M72" s="56" t="s">
        <v>25</v>
      </c>
      <c r="N72" s="54" t="s">
        <v>22</v>
      </c>
      <c r="O72" s="54" t="s">
        <v>32</v>
      </c>
      <c r="P72" s="54" t="s">
        <v>33</v>
      </c>
      <c r="Q72" s="88">
        <v>11.6</v>
      </c>
      <c r="R72" s="88">
        <v>2.4</v>
      </c>
      <c r="S72" s="88">
        <v>0</v>
      </c>
      <c r="T72" s="89">
        <v>2.4</v>
      </c>
    </row>
    <row r="73" spans="2:20" x14ac:dyDescent="0.3">
      <c r="B73" s="57" t="s">
        <v>27</v>
      </c>
      <c r="C73" s="72">
        <v>43253</v>
      </c>
      <c r="D73" s="58" t="s">
        <v>34</v>
      </c>
      <c r="E73" s="58" t="s">
        <v>26</v>
      </c>
      <c r="F73" s="59" t="s">
        <v>35</v>
      </c>
      <c r="G73" s="58">
        <v>5700</v>
      </c>
      <c r="H73" s="58" t="s">
        <v>30</v>
      </c>
      <c r="I73" s="58" t="s">
        <v>30</v>
      </c>
      <c r="J73" s="58" t="s">
        <v>36</v>
      </c>
      <c r="K73" s="58" t="s">
        <v>30</v>
      </c>
      <c r="L73" s="58" t="s">
        <v>30</v>
      </c>
      <c r="M73" s="60" t="s">
        <v>25</v>
      </c>
      <c r="N73" s="58" t="s">
        <v>22</v>
      </c>
      <c r="O73" s="58" t="s">
        <v>37</v>
      </c>
      <c r="P73" s="58" t="s">
        <v>38</v>
      </c>
      <c r="Q73" s="90">
        <v>232.5</v>
      </c>
      <c r="R73" s="90">
        <v>1.5</v>
      </c>
      <c r="S73" s="90">
        <v>0</v>
      </c>
      <c r="T73" s="91">
        <v>1.5</v>
      </c>
    </row>
    <row r="74" spans="2:20" x14ac:dyDescent="0.3">
      <c r="B74" s="53" t="s">
        <v>27</v>
      </c>
      <c r="C74" s="71">
        <v>43345</v>
      </c>
      <c r="D74" s="54" t="s">
        <v>1</v>
      </c>
      <c r="E74" s="54" t="s">
        <v>26</v>
      </c>
      <c r="F74" s="55" t="s">
        <v>39</v>
      </c>
      <c r="G74" s="54">
        <v>9500</v>
      </c>
      <c r="H74" s="54" t="s">
        <v>30</v>
      </c>
      <c r="I74" s="54" t="s">
        <v>30</v>
      </c>
      <c r="J74" s="54" t="s">
        <v>40</v>
      </c>
      <c r="K74" s="54" t="s">
        <v>30</v>
      </c>
      <c r="L74" s="54" t="s">
        <v>30</v>
      </c>
      <c r="M74" s="56" t="s">
        <v>25</v>
      </c>
      <c r="N74" s="54" t="s">
        <v>22</v>
      </c>
      <c r="O74" s="54" t="s">
        <v>41</v>
      </c>
      <c r="P74" s="54" t="s">
        <v>42</v>
      </c>
      <c r="Q74" s="88">
        <v>51.8</v>
      </c>
      <c r="R74" s="88">
        <v>5</v>
      </c>
      <c r="S74" s="88">
        <v>0</v>
      </c>
      <c r="T74" s="89">
        <v>5</v>
      </c>
    </row>
    <row r="75" spans="2:20" x14ac:dyDescent="0.3">
      <c r="B75" s="57" t="s">
        <v>27</v>
      </c>
      <c r="C75" s="72" t="s">
        <v>633</v>
      </c>
      <c r="D75" s="58" t="s">
        <v>1</v>
      </c>
      <c r="E75" s="58" t="s">
        <v>26</v>
      </c>
      <c r="F75" s="59" t="s">
        <v>43</v>
      </c>
      <c r="G75" s="58">
        <v>4500</v>
      </c>
      <c r="H75" s="58" t="s">
        <v>30</v>
      </c>
      <c r="I75" s="58" t="s">
        <v>30</v>
      </c>
      <c r="J75" s="58" t="s">
        <v>44</v>
      </c>
      <c r="K75" s="58" t="s">
        <v>30</v>
      </c>
      <c r="L75" s="58" t="s">
        <v>30</v>
      </c>
      <c r="M75" s="60">
        <v>850</v>
      </c>
      <c r="N75" s="58" t="s">
        <v>22</v>
      </c>
      <c r="O75" s="58" t="s">
        <v>45</v>
      </c>
      <c r="P75" s="58" t="s">
        <v>46</v>
      </c>
      <c r="Q75" s="90">
        <v>11.3</v>
      </c>
      <c r="R75" s="90">
        <v>2.4</v>
      </c>
      <c r="S75" s="90">
        <v>0</v>
      </c>
      <c r="T75" s="91">
        <v>2.4</v>
      </c>
    </row>
    <row r="76" spans="2:20" x14ac:dyDescent="0.3">
      <c r="B76" s="53" t="s">
        <v>27</v>
      </c>
      <c r="C76" s="71" t="s">
        <v>634</v>
      </c>
      <c r="D76" s="54" t="s">
        <v>1</v>
      </c>
      <c r="E76" s="54" t="s">
        <v>26</v>
      </c>
      <c r="F76" s="55" t="s">
        <v>47</v>
      </c>
      <c r="G76" s="54">
        <v>4500</v>
      </c>
      <c r="H76" s="54" t="s">
        <v>30</v>
      </c>
      <c r="I76" s="54" t="s">
        <v>30</v>
      </c>
      <c r="J76" s="54" t="s">
        <v>44</v>
      </c>
      <c r="K76" s="54" t="s">
        <v>30</v>
      </c>
      <c r="L76" s="54" t="s">
        <v>30</v>
      </c>
      <c r="M76" s="56">
        <v>12</v>
      </c>
      <c r="N76" s="54" t="s">
        <v>22</v>
      </c>
      <c r="O76" s="54" t="s">
        <v>48</v>
      </c>
      <c r="P76" s="54" t="s">
        <v>49</v>
      </c>
      <c r="Q76" s="88">
        <v>21.9</v>
      </c>
      <c r="R76" s="88">
        <v>3.5</v>
      </c>
      <c r="S76" s="88">
        <v>0</v>
      </c>
      <c r="T76" s="89">
        <v>3.5</v>
      </c>
    </row>
    <row r="77" spans="2:20" x14ac:dyDescent="0.3">
      <c r="B77" s="57" t="s">
        <v>27</v>
      </c>
      <c r="C77" s="72">
        <v>43346</v>
      </c>
      <c r="D77" s="58" t="s">
        <v>1</v>
      </c>
      <c r="E77" s="58" t="s">
        <v>26</v>
      </c>
      <c r="F77" s="59" t="s">
        <v>86</v>
      </c>
      <c r="G77" s="58">
        <v>8600</v>
      </c>
      <c r="H77" s="58" t="s">
        <v>30</v>
      </c>
      <c r="I77" s="58" t="s">
        <v>30</v>
      </c>
      <c r="J77" s="58" t="s">
        <v>87</v>
      </c>
      <c r="K77" s="58" t="s">
        <v>30</v>
      </c>
      <c r="L77" s="58" t="s">
        <v>30</v>
      </c>
      <c r="M77" s="60" t="s">
        <v>25</v>
      </c>
      <c r="N77" s="58" t="s">
        <v>22</v>
      </c>
      <c r="O77" s="58" t="s">
        <v>88</v>
      </c>
      <c r="P77" s="58" t="s">
        <v>89</v>
      </c>
      <c r="Q77" s="90">
        <v>309.2</v>
      </c>
      <c r="R77" s="90">
        <v>311</v>
      </c>
      <c r="S77" s="90">
        <v>0</v>
      </c>
      <c r="T77" s="91">
        <v>311</v>
      </c>
    </row>
    <row r="78" spans="2:20" x14ac:dyDescent="0.3">
      <c r="B78" s="53" t="s">
        <v>27</v>
      </c>
      <c r="C78" s="71" t="s">
        <v>635</v>
      </c>
      <c r="D78" s="54" t="s">
        <v>1</v>
      </c>
      <c r="E78" s="54" t="s">
        <v>26</v>
      </c>
      <c r="F78" s="55" t="s">
        <v>90</v>
      </c>
      <c r="G78" s="54">
        <v>9500</v>
      </c>
      <c r="H78" s="54" t="s">
        <v>30</v>
      </c>
      <c r="I78" s="54" t="s">
        <v>30</v>
      </c>
      <c r="J78" s="54" t="s">
        <v>40</v>
      </c>
      <c r="K78" s="54" t="s">
        <v>30</v>
      </c>
      <c r="L78" s="54" t="s">
        <v>30</v>
      </c>
      <c r="M78" s="56">
        <v>31</v>
      </c>
      <c r="N78" s="54" t="s">
        <v>22</v>
      </c>
      <c r="O78" s="54" t="s">
        <v>91</v>
      </c>
      <c r="P78" s="54" t="s">
        <v>92</v>
      </c>
      <c r="Q78" s="88">
        <v>16.600000000000001</v>
      </c>
      <c r="R78" s="88">
        <v>4.9000000000000004</v>
      </c>
      <c r="S78" s="88">
        <v>0</v>
      </c>
      <c r="T78" s="89">
        <v>4.9000000000000004</v>
      </c>
    </row>
    <row r="79" spans="2:20" x14ac:dyDescent="0.3">
      <c r="B79" s="57" t="s">
        <v>27</v>
      </c>
      <c r="C79" s="72" t="s">
        <v>615</v>
      </c>
      <c r="D79" s="58" t="s">
        <v>1</v>
      </c>
      <c r="E79" s="58" t="s">
        <v>55</v>
      </c>
      <c r="F79" s="59" t="s">
        <v>93</v>
      </c>
      <c r="G79" s="58">
        <v>5700</v>
      </c>
      <c r="H79" s="58" t="s">
        <v>30</v>
      </c>
      <c r="I79" s="58" t="s">
        <v>30</v>
      </c>
      <c r="J79" s="58" t="s">
        <v>36</v>
      </c>
      <c r="K79" s="58" t="s">
        <v>30</v>
      </c>
      <c r="L79" s="58" t="s">
        <v>30</v>
      </c>
      <c r="M79" s="60">
        <v>240</v>
      </c>
      <c r="N79" s="58" t="s">
        <v>22</v>
      </c>
      <c r="O79" s="58" t="s">
        <v>94</v>
      </c>
      <c r="P79" s="58" t="s">
        <v>95</v>
      </c>
      <c r="Q79" s="90">
        <v>90.6</v>
      </c>
      <c r="R79" s="90">
        <v>0</v>
      </c>
      <c r="S79" s="90">
        <v>22.1</v>
      </c>
      <c r="T79" s="91">
        <v>22.1</v>
      </c>
    </row>
    <row r="80" spans="2:20" x14ac:dyDescent="0.3">
      <c r="B80" s="53" t="s">
        <v>27</v>
      </c>
      <c r="C80" s="71" t="s">
        <v>616</v>
      </c>
      <c r="D80" s="54" t="s">
        <v>1</v>
      </c>
      <c r="E80" s="54" t="s">
        <v>55</v>
      </c>
      <c r="F80" s="55" t="s">
        <v>96</v>
      </c>
      <c r="G80" s="54">
        <v>3700</v>
      </c>
      <c r="H80" s="54" t="s">
        <v>30</v>
      </c>
      <c r="I80" s="54" t="s">
        <v>30</v>
      </c>
      <c r="J80" s="54" t="s">
        <v>97</v>
      </c>
      <c r="K80" s="54" t="s">
        <v>30</v>
      </c>
      <c r="L80" s="54" t="s">
        <v>30</v>
      </c>
      <c r="M80" s="56" t="s">
        <v>25</v>
      </c>
      <c r="N80" s="54" t="s">
        <v>22</v>
      </c>
      <c r="O80" s="54" t="s">
        <v>98</v>
      </c>
      <c r="P80" s="54" t="s">
        <v>99</v>
      </c>
      <c r="Q80" s="88">
        <v>92.8</v>
      </c>
      <c r="R80" s="88">
        <v>45.1</v>
      </c>
      <c r="S80" s="88">
        <v>6.2</v>
      </c>
      <c r="T80" s="89">
        <v>51.3</v>
      </c>
    </row>
    <row r="81" spans="2:20" x14ac:dyDescent="0.3">
      <c r="B81" s="57" t="s">
        <v>27</v>
      </c>
      <c r="C81" s="72" t="s">
        <v>616</v>
      </c>
      <c r="D81" s="58" t="s">
        <v>1</v>
      </c>
      <c r="E81" s="58" t="s">
        <v>26</v>
      </c>
      <c r="F81" s="59" t="s">
        <v>100</v>
      </c>
      <c r="G81" s="58">
        <v>9500</v>
      </c>
      <c r="H81" s="58" t="s">
        <v>30</v>
      </c>
      <c r="I81" s="58" t="s">
        <v>30</v>
      </c>
      <c r="J81" s="58" t="s">
        <v>40</v>
      </c>
      <c r="K81" s="58" t="s">
        <v>30</v>
      </c>
      <c r="L81" s="58" t="s">
        <v>30</v>
      </c>
      <c r="M81" s="60" t="s">
        <v>25</v>
      </c>
      <c r="N81" s="58" t="s">
        <v>22</v>
      </c>
      <c r="O81" s="58" t="s">
        <v>101</v>
      </c>
      <c r="P81" s="58" t="s">
        <v>102</v>
      </c>
      <c r="Q81" s="90">
        <v>47.7</v>
      </c>
      <c r="R81" s="90">
        <v>5</v>
      </c>
      <c r="S81" s="90">
        <v>0</v>
      </c>
      <c r="T81" s="91">
        <v>5</v>
      </c>
    </row>
    <row r="82" spans="2:20" x14ac:dyDescent="0.3">
      <c r="B82" s="53" t="s">
        <v>27</v>
      </c>
      <c r="C82" s="71" t="s">
        <v>606</v>
      </c>
      <c r="D82" s="54" t="s">
        <v>1</v>
      </c>
      <c r="E82" s="54" t="s">
        <v>55</v>
      </c>
      <c r="F82" s="55" t="s">
        <v>103</v>
      </c>
      <c r="G82" s="54">
        <v>3500</v>
      </c>
      <c r="H82" s="54" t="s">
        <v>30</v>
      </c>
      <c r="I82" s="54" t="s">
        <v>30</v>
      </c>
      <c r="J82" s="54" t="s">
        <v>104</v>
      </c>
      <c r="K82" s="54" t="s">
        <v>30</v>
      </c>
      <c r="L82" s="54" t="s">
        <v>30</v>
      </c>
      <c r="M82" s="56">
        <v>703</v>
      </c>
      <c r="N82" s="54" t="s">
        <v>22</v>
      </c>
      <c r="O82" s="54" t="s">
        <v>105</v>
      </c>
      <c r="P82" s="54" t="s">
        <v>106</v>
      </c>
      <c r="Q82" s="88">
        <v>277.60000000000002</v>
      </c>
      <c r="R82" s="88">
        <v>1.2</v>
      </c>
      <c r="S82" s="88">
        <v>150</v>
      </c>
      <c r="T82" s="89">
        <v>151.19999999999999</v>
      </c>
    </row>
    <row r="83" spans="2:20" x14ac:dyDescent="0.3">
      <c r="B83" s="57" t="s">
        <v>27</v>
      </c>
      <c r="C83" s="72" t="s">
        <v>606</v>
      </c>
      <c r="D83" s="58" t="s">
        <v>1</v>
      </c>
      <c r="E83" s="58" t="s">
        <v>26</v>
      </c>
      <c r="F83" s="59" t="s">
        <v>107</v>
      </c>
      <c r="G83" s="58">
        <v>2300</v>
      </c>
      <c r="H83" s="58" t="s">
        <v>30</v>
      </c>
      <c r="I83" s="58" t="s">
        <v>30</v>
      </c>
      <c r="J83" s="58" t="s">
        <v>108</v>
      </c>
      <c r="K83" s="58" t="s">
        <v>30</v>
      </c>
      <c r="L83" s="58" t="s">
        <v>30</v>
      </c>
      <c r="M83" s="60" t="s">
        <v>25</v>
      </c>
      <c r="N83" s="58" t="s">
        <v>22</v>
      </c>
      <c r="O83" s="58" t="s">
        <v>109</v>
      </c>
      <c r="P83" s="58" t="s">
        <v>110</v>
      </c>
      <c r="Q83" s="90">
        <v>72.7</v>
      </c>
      <c r="R83" s="90">
        <v>7.4</v>
      </c>
      <c r="S83" s="90">
        <v>29.4</v>
      </c>
      <c r="T83" s="91">
        <v>36.799999999999997</v>
      </c>
    </row>
    <row r="84" spans="2:20" x14ac:dyDescent="0.3">
      <c r="B84" s="53" t="s">
        <v>27</v>
      </c>
      <c r="C84" s="71" t="s">
        <v>636</v>
      </c>
      <c r="D84" s="54" t="s">
        <v>1</v>
      </c>
      <c r="E84" s="54" t="s">
        <v>55</v>
      </c>
      <c r="F84" s="55" t="s">
        <v>111</v>
      </c>
      <c r="G84" s="54">
        <v>5300</v>
      </c>
      <c r="H84" s="54" t="s">
        <v>30</v>
      </c>
      <c r="I84" s="54" t="s">
        <v>30</v>
      </c>
      <c r="J84" s="54" t="s">
        <v>112</v>
      </c>
      <c r="K84" s="54" t="s">
        <v>30</v>
      </c>
      <c r="L84" s="54" t="s">
        <v>30</v>
      </c>
      <c r="M84" s="56" t="s">
        <v>25</v>
      </c>
      <c r="N84" s="54" t="s">
        <v>22</v>
      </c>
      <c r="O84" s="54" t="s">
        <v>113</v>
      </c>
      <c r="P84" s="54" t="s">
        <v>114</v>
      </c>
      <c r="Q84" s="88">
        <v>442.5</v>
      </c>
      <c r="R84" s="88">
        <v>34.299999999999997</v>
      </c>
      <c r="S84" s="88">
        <v>103.8</v>
      </c>
      <c r="T84" s="89">
        <v>138.19999999999999</v>
      </c>
    </row>
    <row r="85" spans="2:20" x14ac:dyDescent="0.3">
      <c r="B85" s="57" t="s">
        <v>27</v>
      </c>
      <c r="C85" s="72">
        <v>43255</v>
      </c>
      <c r="D85" s="58" t="s">
        <v>1</v>
      </c>
      <c r="E85" s="58" t="s">
        <v>26</v>
      </c>
      <c r="F85" s="59" t="s">
        <v>185</v>
      </c>
      <c r="G85" s="58">
        <v>4500</v>
      </c>
      <c r="H85" s="58" t="s">
        <v>30</v>
      </c>
      <c r="I85" s="58" t="s">
        <v>30</v>
      </c>
      <c r="J85" s="58" t="s">
        <v>44</v>
      </c>
      <c r="K85" s="58" t="s">
        <v>30</v>
      </c>
      <c r="L85" s="58" t="s">
        <v>30</v>
      </c>
      <c r="M85" s="60">
        <v>11</v>
      </c>
      <c r="N85" s="58" t="s">
        <v>22</v>
      </c>
      <c r="O85" s="58" t="s">
        <v>186</v>
      </c>
      <c r="P85" s="58" t="s">
        <v>187</v>
      </c>
      <c r="Q85" s="90">
        <v>23.6</v>
      </c>
      <c r="R85" s="90">
        <v>3.9</v>
      </c>
      <c r="S85" s="90">
        <v>0</v>
      </c>
      <c r="T85" s="91">
        <v>3.9</v>
      </c>
    </row>
    <row r="86" spans="2:20" x14ac:dyDescent="0.3">
      <c r="B86" s="53" t="s">
        <v>27</v>
      </c>
      <c r="C86" s="71" t="s">
        <v>637</v>
      </c>
      <c r="D86" s="54" t="s">
        <v>1</v>
      </c>
      <c r="E86" s="54" t="s">
        <v>26</v>
      </c>
      <c r="F86" s="55" t="s">
        <v>188</v>
      </c>
      <c r="G86" s="54">
        <v>4500</v>
      </c>
      <c r="H86" s="54" t="s">
        <v>30</v>
      </c>
      <c r="I86" s="54" t="s">
        <v>30</v>
      </c>
      <c r="J86" s="54" t="s">
        <v>44</v>
      </c>
      <c r="K86" s="54" t="s">
        <v>30</v>
      </c>
      <c r="L86" s="54" t="s">
        <v>30</v>
      </c>
      <c r="M86" s="56">
        <v>7</v>
      </c>
      <c r="N86" s="54" t="s">
        <v>22</v>
      </c>
      <c r="O86" s="54" t="s">
        <v>189</v>
      </c>
      <c r="P86" s="54" t="s">
        <v>190</v>
      </c>
      <c r="Q86" s="88">
        <v>10.9</v>
      </c>
      <c r="R86" s="88">
        <v>3.1</v>
      </c>
      <c r="S86" s="88">
        <v>0</v>
      </c>
      <c r="T86" s="89">
        <v>3.1</v>
      </c>
    </row>
    <row r="87" spans="2:20" x14ac:dyDescent="0.3">
      <c r="B87" s="57" t="s">
        <v>27</v>
      </c>
      <c r="C87" s="72" t="s">
        <v>608</v>
      </c>
      <c r="D87" s="58" t="s">
        <v>1</v>
      </c>
      <c r="E87" s="58" t="s">
        <v>26</v>
      </c>
      <c r="F87" s="59" t="s">
        <v>191</v>
      </c>
      <c r="G87" s="58">
        <v>2700</v>
      </c>
      <c r="H87" s="58" t="s">
        <v>30</v>
      </c>
      <c r="I87" s="58" t="s">
        <v>30</v>
      </c>
      <c r="J87" s="58" t="s">
        <v>192</v>
      </c>
      <c r="K87" s="58" t="s">
        <v>30</v>
      </c>
      <c r="L87" s="58" t="s">
        <v>30</v>
      </c>
      <c r="M87" s="60">
        <v>2</v>
      </c>
      <c r="N87" s="58" t="s">
        <v>22</v>
      </c>
      <c r="O87" s="58" t="s">
        <v>193</v>
      </c>
      <c r="P87" s="58" t="s">
        <v>194</v>
      </c>
      <c r="Q87" s="90">
        <v>28.8</v>
      </c>
      <c r="R87" s="90">
        <v>1.5</v>
      </c>
      <c r="S87" s="90">
        <v>0</v>
      </c>
      <c r="T87" s="91">
        <v>1.5</v>
      </c>
    </row>
    <row r="88" spans="2:20" x14ac:dyDescent="0.3">
      <c r="B88" s="53" t="s">
        <v>27</v>
      </c>
      <c r="C88" s="71" t="s">
        <v>638</v>
      </c>
      <c r="D88" s="54" t="s">
        <v>1</v>
      </c>
      <c r="E88" s="54" t="s">
        <v>26</v>
      </c>
      <c r="F88" s="55" t="s">
        <v>195</v>
      </c>
      <c r="G88" s="54">
        <v>2700</v>
      </c>
      <c r="H88" s="54" t="s">
        <v>30</v>
      </c>
      <c r="I88" s="54" t="s">
        <v>30</v>
      </c>
      <c r="J88" s="54" t="s">
        <v>192</v>
      </c>
      <c r="K88" s="54" t="s">
        <v>30</v>
      </c>
      <c r="L88" s="54" t="s">
        <v>30</v>
      </c>
      <c r="M88" s="56">
        <v>662</v>
      </c>
      <c r="N88" s="54" t="s">
        <v>22</v>
      </c>
      <c r="O88" s="54" t="s">
        <v>196</v>
      </c>
      <c r="P88" s="54" t="s">
        <v>197</v>
      </c>
      <c r="Q88" s="88">
        <v>29.8</v>
      </c>
      <c r="R88" s="88">
        <v>6.5</v>
      </c>
      <c r="S88" s="88">
        <v>0.5</v>
      </c>
      <c r="T88" s="89">
        <v>7</v>
      </c>
    </row>
    <row r="89" spans="2:20" x14ac:dyDescent="0.3">
      <c r="B89" s="57" t="s">
        <v>27</v>
      </c>
      <c r="C89" s="72" t="s">
        <v>639</v>
      </c>
      <c r="D89" s="58" t="s">
        <v>1</v>
      </c>
      <c r="E89" s="58" t="s">
        <v>26</v>
      </c>
      <c r="F89" s="59" t="s">
        <v>198</v>
      </c>
      <c r="G89" s="58">
        <v>5300</v>
      </c>
      <c r="H89" s="58" t="s">
        <v>30</v>
      </c>
      <c r="I89" s="58" t="s">
        <v>30</v>
      </c>
      <c r="J89" s="58" t="s">
        <v>112</v>
      </c>
      <c r="K89" s="58" t="s">
        <v>30</v>
      </c>
      <c r="L89" s="58" t="s">
        <v>30</v>
      </c>
      <c r="M89" s="60">
        <v>6</v>
      </c>
      <c r="N89" s="58" t="s">
        <v>22</v>
      </c>
      <c r="O89" s="58" t="s">
        <v>199</v>
      </c>
      <c r="P89" s="58" t="s">
        <v>200</v>
      </c>
      <c r="Q89" s="90">
        <v>13.7</v>
      </c>
      <c r="R89" s="90">
        <v>5.0999999999999996</v>
      </c>
      <c r="S89" s="90">
        <v>0</v>
      </c>
      <c r="T89" s="91">
        <v>5.0999999999999996</v>
      </c>
    </row>
    <row r="90" spans="2:20" x14ac:dyDescent="0.3">
      <c r="B90" s="53" t="s">
        <v>27</v>
      </c>
      <c r="C90" s="71" t="s">
        <v>618</v>
      </c>
      <c r="D90" s="54" t="s">
        <v>1</v>
      </c>
      <c r="E90" s="54" t="s">
        <v>26</v>
      </c>
      <c r="F90" s="55" t="s">
        <v>234</v>
      </c>
      <c r="G90" s="54">
        <v>6500</v>
      </c>
      <c r="H90" s="54" t="s">
        <v>30</v>
      </c>
      <c r="I90" s="54" t="s">
        <v>30</v>
      </c>
      <c r="J90" s="54" t="s">
        <v>235</v>
      </c>
      <c r="K90" s="54" t="s">
        <v>30</v>
      </c>
      <c r="L90" s="54" t="s">
        <v>30</v>
      </c>
      <c r="M90" s="56">
        <v>14</v>
      </c>
      <c r="N90" s="54" t="s">
        <v>22</v>
      </c>
      <c r="O90" s="54" t="s">
        <v>236</v>
      </c>
      <c r="P90" s="54" t="s">
        <v>237</v>
      </c>
      <c r="Q90" s="88">
        <v>58</v>
      </c>
      <c r="R90" s="88">
        <v>18.3</v>
      </c>
      <c r="S90" s="88">
        <v>13.2</v>
      </c>
      <c r="T90" s="89">
        <v>31.5</v>
      </c>
    </row>
    <row r="91" spans="2:20" x14ac:dyDescent="0.3">
      <c r="B91" s="57" t="s">
        <v>27</v>
      </c>
      <c r="C91" s="72" t="s">
        <v>640</v>
      </c>
      <c r="D91" s="58" t="s">
        <v>1</v>
      </c>
      <c r="E91" s="58" t="s">
        <v>26</v>
      </c>
      <c r="F91" s="59" t="s">
        <v>238</v>
      </c>
      <c r="G91" s="58">
        <v>8600</v>
      </c>
      <c r="H91" s="58" t="s">
        <v>30</v>
      </c>
      <c r="I91" s="58" t="s">
        <v>30</v>
      </c>
      <c r="J91" s="58" t="s">
        <v>87</v>
      </c>
      <c r="K91" s="58" t="s">
        <v>30</v>
      </c>
      <c r="L91" s="58" t="s">
        <v>30</v>
      </c>
      <c r="M91" s="60">
        <v>19</v>
      </c>
      <c r="N91" s="58" t="s">
        <v>22</v>
      </c>
      <c r="O91" s="58" t="s">
        <v>239</v>
      </c>
      <c r="P91" s="58" t="s">
        <v>240</v>
      </c>
      <c r="Q91" s="90">
        <v>112.7</v>
      </c>
      <c r="R91" s="90">
        <v>8.4</v>
      </c>
      <c r="S91" s="90">
        <v>0</v>
      </c>
      <c r="T91" s="91">
        <v>8.4</v>
      </c>
    </row>
    <row r="92" spans="2:20" x14ac:dyDescent="0.3">
      <c r="B92" s="53" t="s">
        <v>27</v>
      </c>
      <c r="C92" s="71" t="s">
        <v>641</v>
      </c>
      <c r="D92" s="54" t="s">
        <v>1</v>
      </c>
      <c r="E92" s="54" t="s">
        <v>26</v>
      </c>
      <c r="F92" s="55" t="s">
        <v>241</v>
      </c>
      <c r="G92" s="54">
        <v>9500</v>
      </c>
      <c r="H92" s="54" t="s">
        <v>30</v>
      </c>
      <c r="I92" s="54" t="s">
        <v>30</v>
      </c>
      <c r="J92" s="54" t="s">
        <v>40</v>
      </c>
      <c r="K92" s="54" t="s">
        <v>30</v>
      </c>
      <c r="L92" s="54" t="s">
        <v>30</v>
      </c>
      <c r="M92" s="56">
        <v>6</v>
      </c>
      <c r="N92" s="54" t="s">
        <v>22</v>
      </c>
      <c r="O92" s="54" t="s">
        <v>242</v>
      </c>
      <c r="P92" s="54" t="s">
        <v>243</v>
      </c>
      <c r="Q92" s="88">
        <v>19.8</v>
      </c>
      <c r="R92" s="88">
        <v>2.9</v>
      </c>
      <c r="S92" s="88">
        <v>0</v>
      </c>
      <c r="T92" s="89">
        <v>2.9</v>
      </c>
    </row>
    <row r="93" spans="2:20" x14ac:dyDescent="0.3">
      <c r="B93" s="57" t="s">
        <v>27</v>
      </c>
      <c r="C93" s="72" t="s">
        <v>642</v>
      </c>
      <c r="D93" s="58" t="s">
        <v>1</v>
      </c>
      <c r="E93" s="58" t="s">
        <v>26</v>
      </c>
      <c r="F93" s="59" t="s">
        <v>244</v>
      </c>
      <c r="G93" s="58">
        <v>1300</v>
      </c>
      <c r="H93" s="58" t="s">
        <v>30</v>
      </c>
      <c r="I93" s="58" t="s">
        <v>30</v>
      </c>
      <c r="J93" s="58" t="s">
        <v>245</v>
      </c>
      <c r="K93" s="58" t="s">
        <v>30</v>
      </c>
      <c r="L93" s="58" t="s">
        <v>30</v>
      </c>
      <c r="M93" s="60">
        <v>5</v>
      </c>
      <c r="N93" s="58" t="s">
        <v>22</v>
      </c>
      <c r="O93" s="58" t="s">
        <v>246</v>
      </c>
      <c r="P93" s="58" t="s">
        <v>247</v>
      </c>
      <c r="Q93" s="90">
        <v>23.6</v>
      </c>
      <c r="R93" s="90">
        <v>3.8</v>
      </c>
      <c r="S93" s="90">
        <v>0</v>
      </c>
      <c r="T93" s="91">
        <v>3.8</v>
      </c>
    </row>
    <row r="94" spans="2:20" x14ac:dyDescent="0.3">
      <c r="B94" s="53" t="s">
        <v>27</v>
      </c>
      <c r="C94" s="71">
        <v>43226</v>
      </c>
      <c r="D94" s="54" t="s">
        <v>1</v>
      </c>
      <c r="E94" s="54" t="s">
        <v>55</v>
      </c>
      <c r="F94" s="55" t="s">
        <v>264</v>
      </c>
      <c r="G94" s="54">
        <v>2700</v>
      </c>
      <c r="H94" s="54" t="s">
        <v>30</v>
      </c>
      <c r="I94" s="54" t="s">
        <v>30</v>
      </c>
      <c r="J94" s="54" t="s">
        <v>192</v>
      </c>
      <c r="K94" s="54" t="s">
        <v>30</v>
      </c>
      <c r="L94" s="54" t="s">
        <v>30</v>
      </c>
      <c r="M94" s="56">
        <v>365</v>
      </c>
      <c r="N94" s="54" t="s">
        <v>22</v>
      </c>
      <c r="O94" s="54" t="s">
        <v>265</v>
      </c>
      <c r="P94" s="54" t="s">
        <v>266</v>
      </c>
      <c r="Q94" s="88">
        <v>112.7</v>
      </c>
      <c r="R94" s="88">
        <v>9.8000000000000007</v>
      </c>
      <c r="S94" s="88">
        <v>55.6</v>
      </c>
      <c r="T94" s="89">
        <v>65.400000000000006</v>
      </c>
    </row>
    <row r="95" spans="2:20" x14ac:dyDescent="0.3">
      <c r="B95" s="57" t="s">
        <v>27</v>
      </c>
      <c r="C95" s="72">
        <v>43287</v>
      </c>
      <c r="D95" s="58" t="s">
        <v>1</v>
      </c>
      <c r="E95" s="58" t="s">
        <v>55</v>
      </c>
      <c r="F95" s="59" t="s">
        <v>267</v>
      </c>
      <c r="G95" s="58">
        <v>9500</v>
      </c>
      <c r="H95" s="58" t="s">
        <v>30</v>
      </c>
      <c r="I95" s="58" t="s">
        <v>30</v>
      </c>
      <c r="J95" s="58" t="s">
        <v>40</v>
      </c>
      <c r="K95" s="58" t="s">
        <v>30</v>
      </c>
      <c r="L95" s="58" t="s">
        <v>30</v>
      </c>
      <c r="M95" s="60">
        <v>1751</v>
      </c>
      <c r="N95" s="58" t="s">
        <v>22</v>
      </c>
      <c r="O95" s="58" t="s">
        <v>268</v>
      </c>
      <c r="P95" s="58" t="s">
        <v>269</v>
      </c>
      <c r="Q95" s="90">
        <v>124.4</v>
      </c>
      <c r="R95" s="90">
        <v>0</v>
      </c>
      <c r="S95" s="90">
        <v>416.3</v>
      </c>
      <c r="T95" s="91">
        <v>416.3</v>
      </c>
    </row>
    <row r="96" spans="2:20" x14ac:dyDescent="0.3">
      <c r="B96" s="53" t="s">
        <v>27</v>
      </c>
      <c r="C96" s="71">
        <v>43318</v>
      </c>
      <c r="D96" s="54" t="s">
        <v>1</v>
      </c>
      <c r="E96" s="54" t="s">
        <v>55</v>
      </c>
      <c r="F96" s="55" t="s">
        <v>270</v>
      </c>
      <c r="G96" s="54">
        <v>5500</v>
      </c>
      <c r="H96" s="54" t="s">
        <v>30</v>
      </c>
      <c r="I96" s="54" t="s">
        <v>30</v>
      </c>
      <c r="J96" s="54" t="s">
        <v>271</v>
      </c>
      <c r="K96" s="54" t="s">
        <v>30</v>
      </c>
      <c r="L96" s="54" t="s">
        <v>30</v>
      </c>
      <c r="M96" s="56">
        <v>116</v>
      </c>
      <c r="N96" s="54" t="s">
        <v>22</v>
      </c>
      <c r="O96" s="54" t="s">
        <v>272</v>
      </c>
      <c r="P96" s="54" t="s">
        <v>273</v>
      </c>
      <c r="Q96" s="88">
        <v>1349.8</v>
      </c>
      <c r="R96" s="88">
        <v>58.3</v>
      </c>
      <c r="S96" s="88">
        <v>5.6</v>
      </c>
      <c r="T96" s="89">
        <v>63.9</v>
      </c>
    </row>
    <row r="97" spans="2:20" x14ac:dyDescent="0.3">
      <c r="B97" s="57" t="s">
        <v>27</v>
      </c>
      <c r="C97" s="72" t="s">
        <v>620</v>
      </c>
      <c r="D97" s="58" t="s">
        <v>1</v>
      </c>
      <c r="E97" s="58" t="s">
        <v>55</v>
      </c>
      <c r="F97" s="59" t="s">
        <v>274</v>
      </c>
      <c r="G97" s="58">
        <v>2700</v>
      </c>
      <c r="H97" s="58" t="s">
        <v>30</v>
      </c>
      <c r="I97" s="58" t="s">
        <v>30</v>
      </c>
      <c r="J97" s="58" t="s">
        <v>192</v>
      </c>
      <c r="K97" s="58" t="s">
        <v>30</v>
      </c>
      <c r="L97" s="58" t="s">
        <v>30</v>
      </c>
      <c r="M97" s="60">
        <v>504</v>
      </c>
      <c r="N97" s="58" t="s">
        <v>22</v>
      </c>
      <c r="O97" s="58" t="s">
        <v>275</v>
      </c>
      <c r="P97" s="58" t="s">
        <v>276</v>
      </c>
      <c r="Q97" s="90">
        <v>255.6</v>
      </c>
      <c r="R97" s="90">
        <v>128.19999999999999</v>
      </c>
      <c r="S97" s="90">
        <v>19.2</v>
      </c>
      <c r="T97" s="91">
        <v>147.4</v>
      </c>
    </row>
    <row r="98" spans="2:20" x14ac:dyDescent="0.3">
      <c r="B98" s="53" t="s">
        <v>27</v>
      </c>
      <c r="C98" s="71" t="s">
        <v>609</v>
      </c>
      <c r="D98" s="54" t="s">
        <v>1</v>
      </c>
      <c r="E98" s="54" t="s">
        <v>55</v>
      </c>
      <c r="F98" s="55" t="s">
        <v>277</v>
      </c>
      <c r="G98" s="54">
        <v>8600</v>
      </c>
      <c r="H98" s="54" t="s">
        <v>30</v>
      </c>
      <c r="I98" s="54" t="s">
        <v>30</v>
      </c>
      <c r="J98" s="54" t="s">
        <v>87</v>
      </c>
      <c r="K98" s="54" t="s">
        <v>30</v>
      </c>
      <c r="L98" s="54" t="s">
        <v>30</v>
      </c>
      <c r="M98" s="56" t="s">
        <v>25</v>
      </c>
      <c r="N98" s="54" t="s">
        <v>22</v>
      </c>
      <c r="O98" s="54" t="s">
        <v>278</v>
      </c>
      <c r="P98" s="54" t="s">
        <v>279</v>
      </c>
      <c r="Q98" s="88">
        <v>507.1</v>
      </c>
      <c r="R98" s="88">
        <v>150.19999999999999</v>
      </c>
      <c r="S98" s="88">
        <v>333.2</v>
      </c>
      <c r="T98" s="89">
        <v>483.4</v>
      </c>
    </row>
    <row r="99" spans="2:20" x14ac:dyDescent="0.3">
      <c r="B99" s="57" t="s">
        <v>27</v>
      </c>
      <c r="C99" s="72" t="s">
        <v>609</v>
      </c>
      <c r="D99" s="58" t="s">
        <v>1</v>
      </c>
      <c r="E99" s="58" t="s">
        <v>55</v>
      </c>
      <c r="F99" s="59" t="s">
        <v>280</v>
      </c>
      <c r="G99" s="58">
        <v>8300</v>
      </c>
      <c r="H99" s="58" t="s">
        <v>30</v>
      </c>
      <c r="I99" s="58" t="s">
        <v>30</v>
      </c>
      <c r="J99" s="58" t="s">
        <v>137</v>
      </c>
      <c r="K99" s="58" t="s">
        <v>30</v>
      </c>
      <c r="L99" s="58" t="s">
        <v>30</v>
      </c>
      <c r="M99" s="60" t="s">
        <v>25</v>
      </c>
      <c r="N99" s="58" t="s">
        <v>22</v>
      </c>
      <c r="O99" s="58" t="s">
        <v>281</v>
      </c>
      <c r="P99" s="58" t="s">
        <v>282</v>
      </c>
      <c r="Q99" s="90">
        <v>1407.9</v>
      </c>
      <c r="R99" s="90">
        <v>274.39999999999998</v>
      </c>
      <c r="S99" s="90">
        <v>0</v>
      </c>
      <c r="T99" s="91">
        <v>270.39999999999998</v>
      </c>
    </row>
    <row r="100" spans="2:20" x14ac:dyDescent="0.3">
      <c r="B100" s="53" t="s">
        <v>27</v>
      </c>
      <c r="C100" s="71" t="s">
        <v>643</v>
      </c>
      <c r="D100" s="54" t="s">
        <v>1</v>
      </c>
      <c r="E100" s="54" t="s">
        <v>55</v>
      </c>
      <c r="F100" s="55" t="s">
        <v>283</v>
      </c>
      <c r="G100" s="54">
        <v>2700</v>
      </c>
      <c r="H100" s="54" t="s">
        <v>30</v>
      </c>
      <c r="I100" s="54" t="s">
        <v>30</v>
      </c>
      <c r="J100" s="54" t="s">
        <v>192</v>
      </c>
      <c r="K100" s="54" t="s">
        <v>30</v>
      </c>
      <c r="L100" s="54" t="s">
        <v>30</v>
      </c>
      <c r="M100" s="56">
        <v>986</v>
      </c>
      <c r="N100" s="54" t="s">
        <v>22</v>
      </c>
      <c r="O100" s="54" t="s">
        <v>284</v>
      </c>
      <c r="P100" s="54" t="s">
        <v>285</v>
      </c>
      <c r="Q100" s="88">
        <v>54.8</v>
      </c>
      <c r="R100" s="88">
        <v>29</v>
      </c>
      <c r="S100" s="88">
        <v>16.5</v>
      </c>
      <c r="T100" s="89">
        <v>45.5</v>
      </c>
    </row>
    <row r="101" spans="2:20" x14ac:dyDescent="0.3">
      <c r="B101" s="57" t="s">
        <v>27</v>
      </c>
      <c r="C101" s="72" t="s">
        <v>643</v>
      </c>
      <c r="D101" s="58" t="s">
        <v>1</v>
      </c>
      <c r="E101" s="58" t="s">
        <v>26</v>
      </c>
      <c r="F101" s="59" t="s">
        <v>286</v>
      </c>
      <c r="G101" s="58">
        <v>2700</v>
      </c>
      <c r="H101" s="58" t="s">
        <v>30</v>
      </c>
      <c r="I101" s="58" t="s">
        <v>30</v>
      </c>
      <c r="J101" s="58" t="s">
        <v>192</v>
      </c>
      <c r="K101" s="58" t="s">
        <v>30</v>
      </c>
      <c r="L101" s="58" t="s">
        <v>30</v>
      </c>
      <c r="M101" s="60" t="s">
        <v>25</v>
      </c>
      <c r="N101" s="58" t="s">
        <v>22</v>
      </c>
      <c r="O101" s="58" t="s">
        <v>287</v>
      </c>
      <c r="P101" s="58" t="s">
        <v>288</v>
      </c>
      <c r="Q101" s="90">
        <v>70.5</v>
      </c>
      <c r="R101" s="90">
        <v>30.2</v>
      </c>
      <c r="S101" s="90">
        <v>37.299999999999997</v>
      </c>
      <c r="T101" s="91">
        <v>67.5</v>
      </c>
    </row>
    <row r="102" spans="2:20" x14ac:dyDescent="0.3">
      <c r="B102" s="53" t="s">
        <v>27</v>
      </c>
      <c r="C102" s="71" t="s">
        <v>610</v>
      </c>
      <c r="D102" s="54" t="s">
        <v>1</v>
      </c>
      <c r="E102" s="54" t="s">
        <v>26</v>
      </c>
      <c r="F102" s="55" t="s">
        <v>289</v>
      </c>
      <c r="G102" s="54">
        <v>500</v>
      </c>
      <c r="H102" s="54" t="s">
        <v>30</v>
      </c>
      <c r="I102" s="54" t="s">
        <v>30</v>
      </c>
      <c r="J102" s="54" t="s">
        <v>290</v>
      </c>
      <c r="K102" s="54" t="s">
        <v>30</v>
      </c>
      <c r="L102" s="54" t="s">
        <v>30</v>
      </c>
      <c r="M102" s="56">
        <v>47</v>
      </c>
      <c r="N102" s="54" t="s">
        <v>22</v>
      </c>
      <c r="O102" s="54" t="s">
        <v>291</v>
      </c>
      <c r="P102" s="54" t="s">
        <v>292</v>
      </c>
      <c r="Q102" s="88">
        <v>54.5</v>
      </c>
      <c r="R102" s="88">
        <v>9.6999999999999993</v>
      </c>
      <c r="S102" s="88">
        <v>0</v>
      </c>
      <c r="T102" s="89">
        <v>9.6999999999999993</v>
      </c>
    </row>
    <row r="103" spans="2:20" x14ac:dyDescent="0.3">
      <c r="B103" s="57" t="s">
        <v>27</v>
      </c>
      <c r="C103" s="72" t="s">
        <v>644</v>
      </c>
      <c r="D103" s="58" t="s">
        <v>1</v>
      </c>
      <c r="E103" s="58" t="s">
        <v>26</v>
      </c>
      <c r="F103" s="59" t="s">
        <v>293</v>
      </c>
      <c r="G103" s="58">
        <v>4500</v>
      </c>
      <c r="H103" s="58" t="s">
        <v>30</v>
      </c>
      <c r="I103" s="58" t="s">
        <v>30</v>
      </c>
      <c r="J103" s="58" t="s">
        <v>44</v>
      </c>
      <c r="K103" s="58" t="s">
        <v>30</v>
      </c>
      <c r="L103" s="58" t="s">
        <v>30</v>
      </c>
      <c r="M103" s="60">
        <v>4</v>
      </c>
      <c r="N103" s="61" t="s">
        <v>22</v>
      </c>
      <c r="O103" s="61" t="s">
        <v>294</v>
      </c>
      <c r="P103" s="61" t="s">
        <v>295</v>
      </c>
      <c r="Q103" s="90">
        <v>34.799999999999997</v>
      </c>
      <c r="R103" s="90">
        <v>10.1</v>
      </c>
      <c r="S103" s="90">
        <v>0</v>
      </c>
      <c r="T103" s="91">
        <v>10.1</v>
      </c>
    </row>
    <row r="104" spans="2:20" x14ac:dyDescent="0.3">
      <c r="B104" s="53" t="s">
        <v>27</v>
      </c>
      <c r="C104" s="71" t="s">
        <v>645</v>
      </c>
      <c r="D104" s="54" t="s">
        <v>1</v>
      </c>
      <c r="E104" s="54" t="s">
        <v>26</v>
      </c>
      <c r="F104" s="55" t="s">
        <v>296</v>
      </c>
      <c r="G104" s="54">
        <v>9500</v>
      </c>
      <c r="H104" s="54" t="s">
        <v>30</v>
      </c>
      <c r="I104" s="54" t="s">
        <v>30</v>
      </c>
      <c r="J104" s="54" t="s">
        <v>40</v>
      </c>
      <c r="K104" s="54" t="s">
        <v>30</v>
      </c>
      <c r="L104" s="54" t="s">
        <v>30</v>
      </c>
      <c r="M104" s="56" t="s">
        <v>25</v>
      </c>
      <c r="N104" s="54" t="s">
        <v>22</v>
      </c>
      <c r="O104" s="54" t="s">
        <v>297</v>
      </c>
      <c r="P104" s="54" t="s">
        <v>298</v>
      </c>
      <c r="Q104" s="88">
        <v>15.2</v>
      </c>
      <c r="R104" s="88">
        <v>6</v>
      </c>
      <c r="S104" s="88">
        <v>0</v>
      </c>
      <c r="T104" s="89">
        <v>6</v>
      </c>
    </row>
    <row r="105" spans="2:20" x14ac:dyDescent="0.3">
      <c r="B105" s="57" t="s">
        <v>27</v>
      </c>
      <c r="C105" s="72" t="s">
        <v>611</v>
      </c>
      <c r="D105" s="58" t="s">
        <v>34</v>
      </c>
      <c r="E105" s="58" t="s">
        <v>26</v>
      </c>
      <c r="F105" s="59" t="s">
        <v>299</v>
      </c>
      <c r="G105" s="58">
        <v>5500</v>
      </c>
      <c r="H105" s="58" t="s">
        <v>30</v>
      </c>
      <c r="I105" s="58" t="s">
        <v>30</v>
      </c>
      <c r="J105" s="58" t="s">
        <v>271</v>
      </c>
      <c r="K105" s="58" t="s">
        <v>30</v>
      </c>
      <c r="L105" s="58" t="s">
        <v>30</v>
      </c>
      <c r="M105" s="60">
        <v>95</v>
      </c>
      <c r="N105" s="58" t="s">
        <v>22</v>
      </c>
      <c r="O105" s="58" t="s">
        <v>300</v>
      </c>
      <c r="P105" s="58" t="s">
        <v>301</v>
      </c>
      <c r="Q105" s="90">
        <v>67.2</v>
      </c>
      <c r="R105" s="90">
        <v>38.4</v>
      </c>
      <c r="S105" s="90">
        <v>6.7</v>
      </c>
      <c r="T105" s="91">
        <v>45.1</v>
      </c>
    </row>
    <row r="106" spans="2:20" x14ac:dyDescent="0.3">
      <c r="B106" s="53" t="s">
        <v>27</v>
      </c>
      <c r="C106" s="71" t="s">
        <v>611</v>
      </c>
      <c r="D106" s="54" t="s">
        <v>1</v>
      </c>
      <c r="E106" s="54" t="s">
        <v>55</v>
      </c>
      <c r="F106" s="55" t="s">
        <v>302</v>
      </c>
      <c r="G106" s="54">
        <v>4500</v>
      </c>
      <c r="H106" s="54" t="s">
        <v>30</v>
      </c>
      <c r="I106" s="54" t="s">
        <v>30</v>
      </c>
      <c r="J106" s="54" t="s">
        <v>44</v>
      </c>
      <c r="K106" s="54" t="s">
        <v>30</v>
      </c>
      <c r="L106" s="54" t="s">
        <v>30</v>
      </c>
      <c r="M106" s="56">
        <v>10</v>
      </c>
      <c r="N106" s="54" t="s">
        <v>22</v>
      </c>
      <c r="O106" s="54" t="s">
        <v>303</v>
      </c>
      <c r="P106" s="54" t="s">
        <v>304</v>
      </c>
      <c r="Q106" s="88">
        <v>143.4</v>
      </c>
      <c r="R106" s="88">
        <v>62.4</v>
      </c>
      <c r="S106" s="88">
        <v>9.4</v>
      </c>
      <c r="T106" s="89">
        <v>71.7</v>
      </c>
    </row>
    <row r="107" spans="2:20" x14ac:dyDescent="0.3">
      <c r="B107" s="57" t="s">
        <v>27</v>
      </c>
      <c r="C107" s="72">
        <v>43138</v>
      </c>
      <c r="D107" s="58" t="s">
        <v>1</v>
      </c>
      <c r="E107" s="58" t="s">
        <v>26</v>
      </c>
      <c r="F107" s="59" t="s">
        <v>398</v>
      </c>
      <c r="G107" s="58">
        <v>2300</v>
      </c>
      <c r="H107" s="58" t="s">
        <v>30</v>
      </c>
      <c r="I107" s="58" t="s">
        <v>30</v>
      </c>
      <c r="J107" s="58" t="s">
        <v>399</v>
      </c>
      <c r="K107" s="58" t="s">
        <v>30</v>
      </c>
      <c r="L107" s="58" t="s">
        <v>30</v>
      </c>
      <c r="M107" s="60">
        <v>12</v>
      </c>
      <c r="N107" s="58" t="s">
        <v>22</v>
      </c>
      <c r="O107" s="58" t="s">
        <v>400</v>
      </c>
      <c r="P107" s="58" t="s">
        <v>401</v>
      </c>
      <c r="Q107" s="90">
        <v>24.3</v>
      </c>
      <c r="R107" s="90">
        <v>4</v>
      </c>
      <c r="S107" s="90">
        <v>0</v>
      </c>
      <c r="T107" s="91">
        <v>4</v>
      </c>
    </row>
    <row r="108" spans="2:20" x14ac:dyDescent="0.3">
      <c r="B108" s="53" t="s">
        <v>27</v>
      </c>
      <c r="C108" s="71">
        <v>43168</v>
      </c>
      <c r="D108" s="54" t="s">
        <v>1</v>
      </c>
      <c r="E108" s="54" t="s">
        <v>26</v>
      </c>
      <c r="F108" s="55" t="s">
        <v>433</v>
      </c>
      <c r="G108" s="54">
        <v>9500</v>
      </c>
      <c r="H108" s="54" t="s">
        <v>30</v>
      </c>
      <c r="I108" s="54" t="s">
        <v>30</v>
      </c>
      <c r="J108" s="54" t="s">
        <v>40</v>
      </c>
      <c r="K108" s="54" t="s">
        <v>30</v>
      </c>
      <c r="L108" s="54" t="s">
        <v>30</v>
      </c>
      <c r="M108" s="56">
        <v>13</v>
      </c>
      <c r="N108" s="54" t="s">
        <v>22</v>
      </c>
      <c r="O108" s="54" t="s">
        <v>434</v>
      </c>
      <c r="P108" s="54" t="s">
        <v>435</v>
      </c>
      <c r="Q108" s="88">
        <v>7.3</v>
      </c>
      <c r="R108" s="88">
        <v>2.7</v>
      </c>
      <c r="S108" s="88">
        <v>0</v>
      </c>
      <c r="T108" s="89">
        <v>2.7</v>
      </c>
    </row>
    <row r="109" spans="2:20" x14ac:dyDescent="0.3">
      <c r="B109" s="57" t="s">
        <v>27</v>
      </c>
      <c r="C109" s="72" t="s">
        <v>646</v>
      </c>
      <c r="D109" s="58" t="s">
        <v>1</v>
      </c>
      <c r="E109" s="58" t="s">
        <v>26</v>
      </c>
      <c r="F109" s="59" t="s">
        <v>436</v>
      </c>
      <c r="G109" s="58">
        <v>4500</v>
      </c>
      <c r="H109" s="58" t="s">
        <v>30</v>
      </c>
      <c r="I109" s="58" t="s">
        <v>30</v>
      </c>
      <c r="J109" s="58" t="s">
        <v>44</v>
      </c>
      <c r="K109" s="58" t="s">
        <v>30</v>
      </c>
      <c r="L109" s="58" t="s">
        <v>30</v>
      </c>
      <c r="M109" s="60">
        <v>2</v>
      </c>
      <c r="N109" s="58" t="s">
        <v>22</v>
      </c>
      <c r="O109" s="58" t="s">
        <v>437</v>
      </c>
      <c r="P109" s="58" t="s">
        <v>438</v>
      </c>
      <c r="Q109" s="90">
        <v>54.8</v>
      </c>
      <c r="R109" s="90">
        <v>13.8</v>
      </c>
      <c r="S109" s="90">
        <v>0</v>
      </c>
      <c r="T109" s="91">
        <v>13.8</v>
      </c>
    </row>
    <row r="110" spans="2:20" x14ac:dyDescent="0.3">
      <c r="B110" s="53" t="s">
        <v>27</v>
      </c>
      <c r="C110" s="71">
        <v>43383</v>
      </c>
      <c r="D110" s="54" t="s">
        <v>1</v>
      </c>
      <c r="E110" s="54" t="s">
        <v>26</v>
      </c>
      <c r="F110" s="55" t="s">
        <v>458</v>
      </c>
      <c r="G110" s="54">
        <v>8700</v>
      </c>
      <c r="H110" s="54" t="s">
        <v>30</v>
      </c>
      <c r="I110" s="54" t="s">
        <v>30</v>
      </c>
      <c r="J110" s="54" t="s">
        <v>28</v>
      </c>
      <c r="K110" s="54" t="s">
        <v>30</v>
      </c>
      <c r="L110" s="54" t="s">
        <v>30</v>
      </c>
      <c r="M110" s="56">
        <v>22</v>
      </c>
      <c r="N110" s="54" t="s">
        <v>22</v>
      </c>
      <c r="O110" s="54" t="s">
        <v>459</v>
      </c>
      <c r="P110" s="54" t="s">
        <v>460</v>
      </c>
      <c r="Q110" s="88">
        <v>56.2</v>
      </c>
      <c r="R110" s="88">
        <v>10.1</v>
      </c>
      <c r="S110" s="88">
        <v>9.9</v>
      </c>
      <c r="T110" s="89">
        <v>20</v>
      </c>
    </row>
    <row r="111" spans="2:20" x14ac:dyDescent="0.3">
      <c r="B111" s="57" t="s">
        <v>27</v>
      </c>
      <c r="C111" s="72">
        <v>43354</v>
      </c>
      <c r="D111" s="58" t="s">
        <v>1</v>
      </c>
      <c r="E111" s="58" t="s">
        <v>26</v>
      </c>
      <c r="F111" s="59" t="s">
        <v>492</v>
      </c>
      <c r="G111" s="58">
        <v>9500</v>
      </c>
      <c r="H111" s="58" t="s">
        <v>30</v>
      </c>
      <c r="I111" s="58" t="s">
        <v>30</v>
      </c>
      <c r="J111" s="58" t="s">
        <v>40</v>
      </c>
      <c r="K111" s="58" t="s">
        <v>30</v>
      </c>
      <c r="L111" s="58" t="s">
        <v>30</v>
      </c>
      <c r="M111" s="60">
        <v>17</v>
      </c>
      <c r="N111" s="58" t="s">
        <v>22</v>
      </c>
      <c r="O111" s="58" t="s">
        <v>493</v>
      </c>
      <c r="P111" s="58" t="s">
        <v>494</v>
      </c>
      <c r="Q111" s="90">
        <v>11.7</v>
      </c>
      <c r="R111" s="90">
        <v>3.5</v>
      </c>
      <c r="S111" s="90">
        <v>0</v>
      </c>
      <c r="T111" s="91">
        <v>3.5</v>
      </c>
    </row>
    <row r="112" spans="2:20" x14ac:dyDescent="0.3">
      <c r="B112" s="53" t="s">
        <v>27</v>
      </c>
      <c r="C112" s="71" t="s">
        <v>647</v>
      </c>
      <c r="D112" s="54" t="s">
        <v>1</v>
      </c>
      <c r="E112" s="54" t="s">
        <v>26</v>
      </c>
      <c r="F112" s="55" t="s">
        <v>495</v>
      </c>
      <c r="G112" s="54">
        <v>5700</v>
      </c>
      <c r="H112" s="54" t="s">
        <v>30</v>
      </c>
      <c r="I112" s="54" t="s">
        <v>30</v>
      </c>
      <c r="J112" s="54" t="s">
        <v>403</v>
      </c>
      <c r="K112" s="54" t="s">
        <v>30</v>
      </c>
      <c r="L112" s="54" t="s">
        <v>30</v>
      </c>
      <c r="M112" s="56">
        <v>10</v>
      </c>
      <c r="N112" s="54" t="s">
        <v>22</v>
      </c>
      <c r="O112" s="54" t="s">
        <v>496</v>
      </c>
      <c r="P112" s="54" t="s">
        <v>497</v>
      </c>
      <c r="Q112" s="88">
        <v>9.4</v>
      </c>
      <c r="R112" s="88">
        <v>0</v>
      </c>
      <c r="S112" s="88">
        <v>1.5</v>
      </c>
      <c r="T112" s="89">
        <v>1.5</v>
      </c>
    </row>
    <row r="113" spans="2:20" x14ac:dyDescent="0.3">
      <c r="B113" s="57" t="s">
        <v>27</v>
      </c>
      <c r="C113" s="72" t="s">
        <v>648</v>
      </c>
      <c r="D113" s="58" t="s">
        <v>1</v>
      </c>
      <c r="E113" s="58" t="s">
        <v>26</v>
      </c>
      <c r="F113" s="59" t="s">
        <v>498</v>
      </c>
      <c r="G113" s="58">
        <v>8600</v>
      </c>
      <c r="H113" s="58" t="s">
        <v>30</v>
      </c>
      <c r="I113" s="58" t="s">
        <v>30</v>
      </c>
      <c r="J113" s="58" t="s">
        <v>28</v>
      </c>
      <c r="K113" s="58" t="s">
        <v>30</v>
      </c>
      <c r="L113" s="58" t="s">
        <v>30</v>
      </c>
      <c r="M113" s="60">
        <v>15</v>
      </c>
      <c r="N113" s="58" t="s">
        <v>22</v>
      </c>
      <c r="O113" s="58" t="s">
        <v>499</v>
      </c>
      <c r="P113" s="58" t="s">
        <v>500</v>
      </c>
      <c r="Q113" s="90">
        <v>43.1</v>
      </c>
      <c r="R113" s="90">
        <v>0</v>
      </c>
      <c r="S113" s="90">
        <v>1.9</v>
      </c>
      <c r="T113" s="91">
        <v>1.9</v>
      </c>
    </row>
    <row r="114" spans="2:20" x14ac:dyDescent="0.3">
      <c r="B114" s="53" t="s">
        <v>27</v>
      </c>
      <c r="C114" s="71" t="s">
        <v>649</v>
      </c>
      <c r="D114" s="54" t="s">
        <v>1</v>
      </c>
      <c r="E114" s="54" t="s">
        <v>26</v>
      </c>
      <c r="F114" s="55" t="s">
        <v>501</v>
      </c>
      <c r="G114" s="54">
        <v>2700</v>
      </c>
      <c r="H114" s="54" t="s">
        <v>30</v>
      </c>
      <c r="I114" s="54" t="s">
        <v>30</v>
      </c>
      <c r="J114" s="54" t="s">
        <v>399</v>
      </c>
      <c r="K114" s="54" t="s">
        <v>30</v>
      </c>
      <c r="L114" s="54" t="s">
        <v>30</v>
      </c>
      <c r="M114" s="56">
        <v>179</v>
      </c>
      <c r="N114" s="54" t="s">
        <v>22</v>
      </c>
      <c r="O114" s="54" t="s">
        <v>502</v>
      </c>
      <c r="P114" s="54" t="s">
        <v>503</v>
      </c>
      <c r="Q114" s="88">
        <v>23.9</v>
      </c>
      <c r="R114" s="88">
        <v>0</v>
      </c>
      <c r="S114" s="88">
        <v>10.1</v>
      </c>
      <c r="T114" s="89">
        <v>10.1</v>
      </c>
    </row>
    <row r="115" spans="2:20" x14ac:dyDescent="0.3">
      <c r="B115" s="57" t="s">
        <v>27</v>
      </c>
      <c r="C115" s="72" t="s">
        <v>650</v>
      </c>
      <c r="D115" s="58" t="s">
        <v>1</v>
      </c>
      <c r="E115" s="58" t="s">
        <v>26</v>
      </c>
      <c r="F115" s="59" t="s">
        <v>504</v>
      </c>
      <c r="G115" s="58">
        <v>2700</v>
      </c>
      <c r="H115" s="58" t="s">
        <v>30</v>
      </c>
      <c r="I115" s="58" t="s">
        <v>30</v>
      </c>
      <c r="J115" s="58" t="s">
        <v>399</v>
      </c>
      <c r="K115" s="58" t="s">
        <v>30</v>
      </c>
      <c r="L115" s="58" t="s">
        <v>30</v>
      </c>
      <c r="M115" s="60">
        <v>9</v>
      </c>
      <c r="N115" s="58" t="s">
        <v>22</v>
      </c>
      <c r="O115" s="58" t="s">
        <v>505</v>
      </c>
      <c r="P115" s="58" t="s">
        <v>506</v>
      </c>
      <c r="Q115" s="90">
        <v>19.8</v>
      </c>
      <c r="R115" s="90">
        <v>4.7</v>
      </c>
      <c r="S115" s="90">
        <v>0</v>
      </c>
      <c r="T115" s="91">
        <v>4.7</v>
      </c>
    </row>
    <row r="116" spans="2:20" x14ac:dyDescent="0.3">
      <c r="B116" s="53" t="s">
        <v>27</v>
      </c>
      <c r="C116" s="71" t="s">
        <v>651</v>
      </c>
      <c r="D116" s="54" t="s">
        <v>1</v>
      </c>
      <c r="E116" s="54" t="s">
        <v>26</v>
      </c>
      <c r="F116" s="55" t="s">
        <v>507</v>
      </c>
      <c r="G116" s="54">
        <v>4500</v>
      </c>
      <c r="H116" s="54" t="s">
        <v>30</v>
      </c>
      <c r="I116" s="54" t="s">
        <v>30</v>
      </c>
      <c r="J116" s="54" t="s">
        <v>44</v>
      </c>
      <c r="K116" s="54" t="s">
        <v>30</v>
      </c>
      <c r="L116" s="54" t="s">
        <v>30</v>
      </c>
      <c r="M116" s="56">
        <v>10</v>
      </c>
      <c r="N116" s="54" t="s">
        <v>22</v>
      </c>
      <c r="O116" s="54" t="s">
        <v>508</v>
      </c>
      <c r="P116" s="54" t="s">
        <v>509</v>
      </c>
      <c r="Q116" s="88">
        <v>11.2</v>
      </c>
      <c r="R116" s="88">
        <v>3.9</v>
      </c>
      <c r="S116" s="88">
        <v>0</v>
      </c>
      <c r="T116" s="89">
        <v>3.9</v>
      </c>
    </row>
    <row r="117" spans="2:20" x14ac:dyDescent="0.3">
      <c r="B117" s="57" t="s">
        <v>27</v>
      </c>
      <c r="C117" s="72" t="s">
        <v>651</v>
      </c>
      <c r="D117" s="58" t="s">
        <v>1</v>
      </c>
      <c r="E117" s="58" t="s">
        <v>26</v>
      </c>
      <c r="F117" s="59" t="s">
        <v>510</v>
      </c>
      <c r="G117" s="58">
        <v>4500</v>
      </c>
      <c r="H117" s="58" t="s">
        <v>30</v>
      </c>
      <c r="I117" s="58" t="s">
        <v>30</v>
      </c>
      <c r="J117" s="58" t="s">
        <v>44</v>
      </c>
      <c r="K117" s="58" t="s">
        <v>30</v>
      </c>
      <c r="L117" s="58" t="s">
        <v>30</v>
      </c>
      <c r="M117" s="60">
        <v>1</v>
      </c>
      <c r="N117" s="58" t="s">
        <v>22</v>
      </c>
      <c r="O117" s="58" t="s">
        <v>511</v>
      </c>
      <c r="P117" s="58" t="s">
        <v>512</v>
      </c>
      <c r="Q117" s="90">
        <v>40.4</v>
      </c>
      <c r="R117" s="90">
        <v>19.5</v>
      </c>
      <c r="S117" s="90">
        <v>0</v>
      </c>
      <c r="T117" s="91">
        <v>19.5</v>
      </c>
    </row>
    <row r="118" spans="2:20" x14ac:dyDescent="0.3">
      <c r="B118" s="53" t="s">
        <v>27</v>
      </c>
      <c r="C118" s="71" t="s">
        <v>652</v>
      </c>
      <c r="D118" s="54" t="s">
        <v>1</v>
      </c>
      <c r="E118" s="54" t="s">
        <v>26</v>
      </c>
      <c r="F118" s="55" t="s">
        <v>513</v>
      </c>
      <c r="G118" s="54">
        <v>2700</v>
      </c>
      <c r="H118" s="54" t="s">
        <v>30</v>
      </c>
      <c r="I118" s="54" t="s">
        <v>30</v>
      </c>
      <c r="J118" s="54" t="s">
        <v>399</v>
      </c>
      <c r="K118" s="54" t="s">
        <v>30</v>
      </c>
      <c r="L118" s="54" t="s">
        <v>30</v>
      </c>
      <c r="M118" s="56">
        <v>50</v>
      </c>
      <c r="N118" s="54" t="s">
        <v>22</v>
      </c>
      <c r="O118" s="54" t="s">
        <v>514</v>
      </c>
      <c r="P118" s="54" t="s">
        <v>515</v>
      </c>
      <c r="Q118" s="88">
        <v>9.6</v>
      </c>
      <c r="R118" s="88">
        <v>2.6</v>
      </c>
      <c r="S118" s="88">
        <v>0</v>
      </c>
      <c r="T118" s="89">
        <v>2.6</v>
      </c>
    </row>
    <row r="119" spans="2:20" x14ac:dyDescent="0.3">
      <c r="B119" s="57" t="s">
        <v>27</v>
      </c>
      <c r="C119" s="72" t="s">
        <v>652</v>
      </c>
      <c r="D119" s="58" t="s">
        <v>1</v>
      </c>
      <c r="E119" s="58" t="s">
        <v>55</v>
      </c>
      <c r="F119" s="59" t="s">
        <v>516</v>
      </c>
      <c r="G119" s="58">
        <v>8300</v>
      </c>
      <c r="H119" s="58" t="s">
        <v>30</v>
      </c>
      <c r="I119" s="58" t="s">
        <v>30</v>
      </c>
      <c r="J119" s="58" t="s">
        <v>28</v>
      </c>
      <c r="K119" s="58" t="s">
        <v>30</v>
      </c>
      <c r="L119" s="58" t="s">
        <v>30</v>
      </c>
      <c r="M119" s="60">
        <v>270</v>
      </c>
      <c r="N119" s="58" t="s">
        <v>22</v>
      </c>
      <c r="O119" s="58" t="s">
        <v>517</v>
      </c>
      <c r="P119" s="58" t="s">
        <v>518</v>
      </c>
      <c r="Q119" s="90">
        <v>210.1</v>
      </c>
      <c r="R119" s="90">
        <v>31.5</v>
      </c>
      <c r="S119" s="90">
        <v>0</v>
      </c>
      <c r="T119" s="91">
        <v>31.5</v>
      </c>
    </row>
    <row r="120" spans="2:20" x14ac:dyDescent="0.3">
      <c r="B120" s="53" t="s">
        <v>27</v>
      </c>
      <c r="C120" s="71">
        <v>43232</v>
      </c>
      <c r="D120" s="54" t="s">
        <v>1</v>
      </c>
      <c r="E120" s="54" t="s">
        <v>26</v>
      </c>
      <c r="F120" s="55" t="s">
        <v>534</v>
      </c>
      <c r="G120" s="54">
        <v>2700</v>
      </c>
      <c r="H120" s="54" t="s">
        <v>30</v>
      </c>
      <c r="I120" s="54" t="s">
        <v>30</v>
      </c>
      <c r="J120" s="54" t="s">
        <v>399</v>
      </c>
      <c r="K120" s="54" t="s">
        <v>30</v>
      </c>
      <c r="L120" s="54" t="s">
        <v>30</v>
      </c>
      <c r="M120" s="56">
        <v>179</v>
      </c>
      <c r="N120" s="54" t="s">
        <v>22</v>
      </c>
      <c r="O120" s="54" t="s">
        <v>535</v>
      </c>
      <c r="P120" s="54" t="s">
        <v>536</v>
      </c>
      <c r="Q120" s="88">
        <v>49.6</v>
      </c>
      <c r="R120" s="88">
        <v>23</v>
      </c>
      <c r="S120" s="88">
        <v>8.8000000000000007</v>
      </c>
      <c r="T120" s="89">
        <v>31.8</v>
      </c>
    </row>
    <row r="121" spans="2:20" x14ac:dyDescent="0.3">
      <c r="B121" s="57" t="s">
        <v>27</v>
      </c>
      <c r="C121" s="72">
        <v>43263</v>
      </c>
      <c r="D121" s="58" t="s">
        <v>1</v>
      </c>
      <c r="E121" s="58" t="s">
        <v>55</v>
      </c>
      <c r="F121" s="59" t="s">
        <v>537</v>
      </c>
      <c r="G121" s="58">
        <v>9500</v>
      </c>
      <c r="H121" s="58" t="s">
        <v>30</v>
      </c>
      <c r="I121" s="58" t="s">
        <v>30</v>
      </c>
      <c r="J121" s="58" t="s">
        <v>40</v>
      </c>
      <c r="K121" s="58" t="s">
        <v>30</v>
      </c>
      <c r="L121" s="58" t="s">
        <v>30</v>
      </c>
      <c r="M121" s="60">
        <v>189</v>
      </c>
      <c r="N121" s="58" t="s">
        <v>22</v>
      </c>
      <c r="O121" s="58" t="s">
        <v>538</v>
      </c>
      <c r="P121" s="58" t="s">
        <v>539</v>
      </c>
      <c r="Q121" s="90">
        <v>92</v>
      </c>
      <c r="R121" s="90">
        <v>0</v>
      </c>
      <c r="S121" s="90">
        <v>31.3</v>
      </c>
      <c r="T121" s="91">
        <v>31.3</v>
      </c>
    </row>
    <row r="122" spans="2:20" x14ac:dyDescent="0.3">
      <c r="B122" s="53" t="s">
        <v>27</v>
      </c>
      <c r="C122" s="71">
        <v>43293</v>
      </c>
      <c r="D122" s="54" t="s">
        <v>1</v>
      </c>
      <c r="E122" s="54" t="s">
        <v>55</v>
      </c>
      <c r="F122" s="55" t="s">
        <v>540</v>
      </c>
      <c r="G122" s="54">
        <v>4500</v>
      </c>
      <c r="H122" s="54" t="s">
        <v>30</v>
      </c>
      <c r="I122" s="54" t="s">
        <v>30</v>
      </c>
      <c r="J122" s="54" t="s">
        <v>44</v>
      </c>
      <c r="K122" s="54" t="s">
        <v>30</v>
      </c>
      <c r="L122" s="54" t="s">
        <v>30</v>
      </c>
      <c r="M122" s="56">
        <v>52</v>
      </c>
      <c r="N122" s="54" t="s">
        <v>22</v>
      </c>
      <c r="O122" s="54" t="s">
        <v>541</v>
      </c>
      <c r="P122" s="54" t="s">
        <v>542</v>
      </c>
      <c r="Q122" s="88">
        <v>97.6</v>
      </c>
      <c r="R122" s="88">
        <v>53.8</v>
      </c>
      <c r="S122" s="88">
        <v>0</v>
      </c>
      <c r="T122" s="89">
        <v>53.8</v>
      </c>
    </row>
    <row r="123" spans="2:20" x14ac:dyDescent="0.3">
      <c r="B123" s="57" t="s">
        <v>27</v>
      </c>
      <c r="C123" s="72">
        <v>43385</v>
      </c>
      <c r="D123" s="58" t="s">
        <v>1</v>
      </c>
      <c r="E123" s="58" t="s">
        <v>26</v>
      </c>
      <c r="F123" s="59" t="s">
        <v>543</v>
      </c>
      <c r="G123" s="58">
        <v>500</v>
      </c>
      <c r="H123" s="58" t="s">
        <v>30</v>
      </c>
      <c r="I123" s="58" t="s">
        <v>30</v>
      </c>
      <c r="J123" s="58" t="s">
        <v>290</v>
      </c>
      <c r="K123" s="58" t="s">
        <v>30</v>
      </c>
      <c r="L123" s="58" t="s">
        <v>30</v>
      </c>
      <c r="M123" s="60">
        <v>79</v>
      </c>
      <c r="N123" s="58" t="s">
        <v>22</v>
      </c>
      <c r="O123" s="58" t="s">
        <v>544</v>
      </c>
      <c r="P123" s="58" t="s">
        <v>545</v>
      </c>
      <c r="Q123" s="90">
        <v>63.6</v>
      </c>
      <c r="R123" s="90">
        <v>23.5</v>
      </c>
      <c r="S123" s="90">
        <v>0</v>
      </c>
      <c r="T123" s="91">
        <v>23.5</v>
      </c>
    </row>
    <row r="124" spans="2:20" x14ac:dyDescent="0.3">
      <c r="B124" s="53" t="s">
        <v>27</v>
      </c>
      <c r="C124" s="71">
        <v>43446</v>
      </c>
      <c r="D124" s="54" t="s">
        <v>1</v>
      </c>
      <c r="E124" s="54" t="s">
        <v>26</v>
      </c>
      <c r="F124" s="55" t="s">
        <v>546</v>
      </c>
      <c r="G124" s="54">
        <v>2700</v>
      </c>
      <c r="H124" s="54" t="s">
        <v>30</v>
      </c>
      <c r="I124" s="54" t="s">
        <v>30</v>
      </c>
      <c r="J124" s="54" t="s">
        <v>399</v>
      </c>
      <c r="K124" s="54" t="s">
        <v>30</v>
      </c>
      <c r="L124" s="54" t="s">
        <v>30</v>
      </c>
      <c r="M124" s="56">
        <v>323</v>
      </c>
      <c r="N124" s="54" t="s">
        <v>22</v>
      </c>
      <c r="O124" s="54" t="s">
        <v>547</v>
      </c>
      <c r="P124" s="54" t="s">
        <v>548</v>
      </c>
      <c r="Q124" s="88">
        <v>33.4</v>
      </c>
      <c r="R124" s="88">
        <v>6.8</v>
      </c>
      <c r="S124" s="88">
        <v>0</v>
      </c>
      <c r="T124" s="89">
        <v>6.8</v>
      </c>
    </row>
    <row r="125" spans="2:20" x14ac:dyDescent="0.3">
      <c r="B125" s="57" t="s">
        <v>54</v>
      </c>
      <c r="C125" s="72">
        <v>43133</v>
      </c>
      <c r="D125" s="58" t="s">
        <v>34</v>
      </c>
      <c r="E125" s="58" t="s">
        <v>50</v>
      </c>
      <c r="F125" s="59" t="s">
        <v>51</v>
      </c>
      <c r="G125" s="58" t="s">
        <v>30</v>
      </c>
      <c r="H125" s="58" t="s">
        <v>30</v>
      </c>
      <c r="I125" s="58" t="s">
        <v>30</v>
      </c>
      <c r="J125" s="58" t="s">
        <v>30</v>
      </c>
      <c r="K125" s="58" t="s">
        <v>30</v>
      </c>
      <c r="L125" s="58" t="s">
        <v>30</v>
      </c>
      <c r="M125" s="60" t="s">
        <v>25</v>
      </c>
      <c r="N125" s="58" t="s">
        <v>22</v>
      </c>
      <c r="O125" s="58" t="s">
        <v>52</v>
      </c>
      <c r="P125" s="58" t="s">
        <v>53</v>
      </c>
      <c r="Q125" s="90">
        <v>286.60000000000002</v>
      </c>
      <c r="R125" s="90">
        <v>39.9</v>
      </c>
      <c r="S125" s="90">
        <v>46.1</v>
      </c>
      <c r="T125" s="91">
        <v>86</v>
      </c>
    </row>
    <row r="126" spans="2:20" x14ac:dyDescent="0.3">
      <c r="B126" s="53" t="s">
        <v>54</v>
      </c>
      <c r="C126" s="71" t="s">
        <v>615</v>
      </c>
      <c r="D126" s="54" t="s">
        <v>1</v>
      </c>
      <c r="E126" s="54" t="s">
        <v>55</v>
      </c>
      <c r="F126" s="55" t="s">
        <v>171</v>
      </c>
      <c r="G126" s="54" t="s">
        <v>30</v>
      </c>
      <c r="H126" s="54">
        <v>55101010</v>
      </c>
      <c r="I126" s="54" t="s">
        <v>30</v>
      </c>
      <c r="J126" s="54" t="s">
        <v>30</v>
      </c>
      <c r="K126" s="54" t="s">
        <v>30</v>
      </c>
      <c r="L126" s="54" t="s">
        <v>30</v>
      </c>
      <c r="M126" s="56" t="s">
        <v>25</v>
      </c>
      <c r="N126" s="54" t="s">
        <v>22</v>
      </c>
      <c r="O126" s="54" t="s">
        <v>172</v>
      </c>
      <c r="P126" s="54" t="s">
        <v>173</v>
      </c>
      <c r="Q126" s="88">
        <v>335.9</v>
      </c>
      <c r="R126" s="88">
        <v>0</v>
      </c>
      <c r="S126" s="88">
        <v>144.9</v>
      </c>
      <c r="T126" s="89">
        <v>144.9</v>
      </c>
    </row>
    <row r="127" spans="2:20" x14ac:dyDescent="0.3">
      <c r="B127" s="57" t="s">
        <v>54</v>
      </c>
      <c r="C127" s="72" t="s">
        <v>616</v>
      </c>
      <c r="D127" s="58" t="s">
        <v>1</v>
      </c>
      <c r="E127" s="58" t="s">
        <v>50</v>
      </c>
      <c r="F127" s="59" t="s">
        <v>168</v>
      </c>
      <c r="G127" s="58" t="s">
        <v>30</v>
      </c>
      <c r="H127" s="58">
        <v>15101050</v>
      </c>
      <c r="I127" s="58" t="s">
        <v>30</v>
      </c>
      <c r="J127" s="58" t="s">
        <v>30</v>
      </c>
      <c r="K127" s="58" t="s">
        <v>30</v>
      </c>
      <c r="L127" s="58" t="s">
        <v>30</v>
      </c>
      <c r="M127" s="60">
        <v>6000</v>
      </c>
      <c r="N127" s="58" t="s">
        <v>22</v>
      </c>
      <c r="O127" s="58" t="s">
        <v>169</v>
      </c>
      <c r="P127" s="58" t="s">
        <v>170</v>
      </c>
      <c r="Q127" s="90">
        <v>1675.9</v>
      </c>
      <c r="R127" s="90">
        <v>539.29999999999995</v>
      </c>
      <c r="S127" s="90">
        <v>227.9</v>
      </c>
      <c r="T127" s="91">
        <v>767.2</v>
      </c>
    </row>
    <row r="128" spans="2:20" x14ac:dyDescent="0.3">
      <c r="B128" s="53" t="s">
        <v>54</v>
      </c>
      <c r="C128" s="71" t="s">
        <v>606</v>
      </c>
      <c r="D128" s="54" t="s">
        <v>34</v>
      </c>
      <c r="E128" s="54" t="s">
        <v>26</v>
      </c>
      <c r="F128" s="55" t="s">
        <v>174</v>
      </c>
      <c r="G128" s="54" t="s">
        <v>30</v>
      </c>
      <c r="H128" s="54">
        <v>25301010</v>
      </c>
      <c r="I128" s="54" t="s">
        <v>30</v>
      </c>
      <c r="J128" s="54" t="s">
        <v>30</v>
      </c>
      <c r="K128" s="54" t="s">
        <v>30</v>
      </c>
      <c r="L128" s="54" t="s">
        <v>30</v>
      </c>
      <c r="M128" s="56" t="s">
        <v>25</v>
      </c>
      <c r="N128" s="54" t="s">
        <v>22</v>
      </c>
      <c r="O128" s="54" t="s">
        <v>175</v>
      </c>
      <c r="P128" s="54" t="s">
        <v>176</v>
      </c>
      <c r="Q128" s="88">
        <v>24.9</v>
      </c>
      <c r="R128" s="88">
        <v>1.5</v>
      </c>
      <c r="S128" s="88">
        <v>0</v>
      </c>
      <c r="T128" s="89">
        <v>1.5</v>
      </c>
    </row>
    <row r="129" spans="2:20" x14ac:dyDescent="0.3">
      <c r="B129" s="57" t="s">
        <v>54</v>
      </c>
      <c r="C129" s="72">
        <v>43106</v>
      </c>
      <c r="D129" s="58" t="s">
        <v>1</v>
      </c>
      <c r="E129" s="58" t="s">
        <v>26</v>
      </c>
      <c r="F129" s="59" t="s">
        <v>367</v>
      </c>
      <c r="G129" s="58" t="s">
        <v>30</v>
      </c>
      <c r="H129" s="58">
        <v>35202010</v>
      </c>
      <c r="I129" s="58" t="s">
        <v>30</v>
      </c>
      <c r="J129" s="58" t="s">
        <v>30</v>
      </c>
      <c r="K129" s="58" t="s">
        <v>30</v>
      </c>
      <c r="L129" s="58" t="s">
        <v>30</v>
      </c>
      <c r="M129" s="60" t="s">
        <v>25</v>
      </c>
      <c r="N129" s="58" t="s">
        <v>361</v>
      </c>
      <c r="O129" s="58" t="s">
        <v>368</v>
      </c>
      <c r="P129" s="58" t="s">
        <v>369</v>
      </c>
      <c r="Q129" s="90">
        <v>13.3</v>
      </c>
      <c r="R129" s="90" t="s">
        <v>80</v>
      </c>
      <c r="S129" s="90" t="s">
        <v>80</v>
      </c>
      <c r="T129" s="91" t="s">
        <v>80</v>
      </c>
    </row>
    <row r="130" spans="2:20" x14ac:dyDescent="0.3">
      <c r="B130" s="53" t="s">
        <v>54</v>
      </c>
      <c r="C130" s="71" t="s">
        <v>653</v>
      </c>
      <c r="D130" s="54" t="s">
        <v>1</v>
      </c>
      <c r="E130" s="54" t="s">
        <v>26</v>
      </c>
      <c r="F130" s="55" t="s">
        <v>364</v>
      </c>
      <c r="G130" s="54" t="s">
        <v>30</v>
      </c>
      <c r="H130" s="54">
        <v>45101010</v>
      </c>
      <c r="I130" s="54" t="s">
        <v>30</v>
      </c>
      <c r="J130" s="54" t="s">
        <v>30</v>
      </c>
      <c r="K130" s="54" t="s">
        <v>30</v>
      </c>
      <c r="L130" s="54" t="s">
        <v>30</v>
      </c>
      <c r="M130" s="56" t="s">
        <v>25</v>
      </c>
      <c r="N130" s="54" t="s">
        <v>361</v>
      </c>
      <c r="O130" s="54" t="s">
        <v>365</v>
      </c>
      <c r="P130" s="54" t="s">
        <v>366</v>
      </c>
      <c r="Q130" s="88">
        <v>8.1</v>
      </c>
      <c r="R130" s="88" t="s">
        <v>80</v>
      </c>
      <c r="S130" s="88" t="s">
        <v>80</v>
      </c>
      <c r="T130" s="89" t="s">
        <v>80</v>
      </c>
    </row>
    <row r="131" spans="2:20" x14ac:dyDescent="0.3">
      <c r="B131" s="57" t="s">
        <v>54</v>
      </c>
      <c r="C131" s="72" t="s">
        <v>654</v>
      </c>
      <c r="D131" s="58" t="s">
        <v>34</v>
      </c>
      <c r="E131" s="58" t="s">
        <v>55</v>
      </c>
      <c r="F131" s="59" t="s">
        <v>360</v>
      </c>
      <c r="G131" s="58" t="s">
        <v>30</v>
      </c>
      <c r="H131" s="58">
        <v>10101010</v>
      </c>
      <c r="I131" s="58" t="s">
        <v>30</v>
      </c>
      <c r="J131" s="58" t="s">
        <v>30</v>
      </c>
      <c r="K131" s="58" t="s">
        <v>30</v>
      </c>
      <c r="L131" s="58" t="s">
        <v>30</v>
      </c>
      <c r="M131" s="60" t="s">
        <v>25</v>
      </c>
      <c r="N131" s="58" t="s">
        <v>361</v>
      </c>
      <c r="O131" s="58" t="s">
        <v>362</v>
      </c>
      <c r="P131" s="58" t="s">
        <v>363</v>
      </c>
      <c r="Q131" s="90">
        <v>721.9</v>
      </c>
      <c r="R131" s="90" t="s">
        <v>80</v>
      </c>
      <c r="S131" s="90" t="s">
        <v>80</v>
      </c>
      <c r="T131" s="91" t="s">
        <v>80</v>
      </c>
    </row>
    <row r="132" spans="2:20" x14ac:dyDescent="0.3">
      <c r="B132" s="53" t="s">
        <v>54</v>
      </c>
      <c r="C132" s="71">
        <v>43110</v>
      </c>
      <c r="D132" s="54" t="s">
        <v>1</v>
      </c>
      <c r="E132" s="54" t="s">
        <v>50</v>
      </c>
      <c r="F132" s="55" t="s">
        <v>488</v>
      </c>
      <c r="G132" s="54" t="s">
        <v>30</v>
      </c>
      <c r="H132" s="54">
        <v>45203015</v>
      </c>
      <c r="I132" s="54" t="s">
        <v>30</v>
      </c>
      <c r="J132" s="54" t="s">
        <v>30</v>
      </c>
      <c r="K132" s="54" t="s">
        <v>30</v>
      </c>
      <c r="L132" s="54" t="s">
        <v>30</v>
      </c>
      <c r="M132" s="56" t="s">
        <v>25</v>
      </c>
      <c r="N132" s="54" t="s">
        <v>361</v>
      </c>
      <c r="O132" s="54" t="s">
        <v>489</v>
      </c>
      <c r="P132" s="54" t="s">
        <v>490</v>
      </c>
      <c r="Q132" s="88">
        <v>42.5</v>
      </c>
      <c r="R132" s="88" t="s">
        <v>80</v>
      </c>
      <c r="S132" s="88" t="s">
        <v>80</v>
      </c>
      <c r="T132" s="89" t="s">
        <v>80</v>
      </c>
    </row>
    <row r="133" spans="2:20" x14ac:dyDescent="0.3">
      <c r="B133" s="57" t="s">
        <v>54</v>
      </c>
      <c r="C133" s="72">
        <v>43169</v>
      </c>
      <c r="D133" s="58" t="s">
        <v>1</v>
      </c>
      <c r="E133" s="58" t="s">
        <v>50</v>
      </c>
      <c r="F133" s="59" t="s">
        <v>484</v>
      </c>
      <c r="G133" s="58" t="s">
        <v>30</v>
      </c>
      <c r="H133" s="58" t="s">
        <v>485</v>
      </c>
      <c r="I133" s="58" t="s">
        <v>30</v>
      </c>
      <c r="J133" s="58" t="s">
        <v>30</v>
      </c>
      <c r="K133" s="58" t="s">
        <v>30</v>
      </c>
      <c r="L133" s="58" t="s">
        <v>30</v>
      </c>
      <c r="M133" s="60" t="s">
        <v>25</v>
      </c>
      <c r="N133" s="58" t="s">
        <v>491</v>
      </c>
      <c r="O133" s="58" t="s">
        <v>486</v>
      </c>
      <c r="P133" s="58" t="s">
        <v>487</v>
      </c>
      <c r="Q133" s="90">
        <v>136.19999999999999</v>
      </c>
      <c r="R133" s="90" t="s">
        <v>80</v>
      </c>
      <c r="S133" s="90" t="s">
        <v>80</v>
      </c>
      <c r="T133" s="91" t="s">
        <v>80</v>
      </c>
    </row>
    <row r="134" spans="2:20" x14ac:dyDescent="0.3">
      <c r="B134" s="53" t="s">
        <v>163</v>
      </c>
      <c r="C134" s="71" t="s">
        <v>616</v>
      </c>
      <c r="D134" s="54" t="s">
        <v>1</v>
      </c>
      <c r="E134" s="54" t="s">
        <v>55</v>
      </c>
      <c r="F134" s="55" t="s">
        <v>155</v>
      </c>
      <c r="G134" s="54">
        <v>2733</v>
      </c>
      <c r="H134" s="54" t="s">
        <v>30</v>
      </c>
      <c r="I134" s="54" t="s">
        <v>30</v>
      </c>
      <c r="J134" s="54" t="s">
        <v>156</v>
      </c>
      <c r="K134" s="54" t="s">
        <v>30</v>
      </c>
      <c r="L134" s="54" t="s">
        <v>30</v>
      </c>
      <c r="M134" s="56">
        <v>735</v>
      </c>
      <c r="N134" s="54" t="s">
        <v>22</v>
      </c>
      <c r="O134" s="54" t="s">
        <v>157</v>
      </c>
      <c r="P134" s="54" t="s">
        <v>158</v>
      </c>
      <c r="Q134" s="88">
        <v>555.29999999999995</v>
      </c>
      <c r="R134" s="88">
        <v>82.7</v>
      </c>
      <c r="S134" s="88">
        <v>189.6</v>
      </c>
      <c r="T134" s="89">
        <v>272.3</v>
      </c>
    </row>
    <row r="135" spans="2:20" x14ac:dyDescent="0.3">
      <c r="B135" s="57" t="s">
        <v>163</v>
      </c>
      <c r="C135" s="72" t="s">
        <v>606</v>
      </c>
      <c r="D135" s="58" t="s">
        <v>1</v>
      </c>
      <c r="E135" s="58" t="s">
        <v>55</v>
      </c>
      <c r="F135" s="59" t="s">
        <v>159</v>
      </c>
      <c r="G135" s="58">
        <v>4530</v>
      </c>
      <c r="H135" s="58" t="s">
        <v>30</v>
      </c>
      <c r="I135" s="58" t="s">
        <v>30</v>
      </c>
      <c r="J135" s="58" t="s">
        <v>160</v>
      </c>
      <c r="K135" s="58" t="s">
        <v>30</v>
      </c>
      <c r="L135" s="58" t="s">
        <v>30</v>
      </c>
      <c r="M135" s="60">
        <v>460</v>
      </c>
      <c r="N135" s="58" t="s">
        <v>22</v>
      </c>
      <c r="O135" s="58" t="s">
        <v>161</v>
      </c>
      <c r="P135" s="58" t="s">
        <v>162</v>
      </c>
      <c r="Q135" s="90">
        <v>621.1</v>
      </c>
      <c r="R135" s="90">
        <v>124.1</v>
      </c>
      <c r="S135" s="90">
        <v>358.3</v>
      </c>
      <c r="T135" s="91">
        <v>482.4</v>
      </c>
    </row>
    <row r="136" spans="2:20" x14ac:dyDescent="0.3">
      <c r="B136" s="53" t="s">
        <v>163</v>
      </c>
      <c r="C136" s="71">
        <v>43195</v>
      </c>
      <c r="D136" s="54" t="s">
        <v>1</v>
      </c>
      <c r="E136" s="54" t="s">
        <v>55</v>
      </c>
      <c r="F136" s="55" t="s">
        <v>222</v>
      </c>
      <c r="G136" s="54">
        <v>2770</v>
      </c>
      <c r="H136" s="54" t="s">
        <v>30</v>
      </c>
      <c r="I136" s="54" t="s">
        <v>30</v>
      </c>
      <c r="J136" s="54" t="s">
        <v>223</v>
      </c>
      <c r="K136" s="54" t="s">
        <v>30</v>
      </c>
      <c r="L136" s="54" t="s">
        <v>30</v>
      </c>
      <c r="M136" s="56" t="s">
        <v>570</v>
      </c>
      <c r="N136" s="54" t="s">
        <v>22</v>
      </c>
      <c r="O136" s="54" t="s">
        <v>224</v>
      </c>
      <c r="P136" s="54" t="s">
        <v>225</v>
      </c>
      <c r="Q136" s="88">
        <v>1194</v>
      </c>
      <c r="R136" s="88">
        <v>1003.3</v>
      </c>
      <c r="S136" s="88">
        <v>0</v>
      </c>
      <c r="T136" s="89">
        <v>1003.3</v>
      </c>
    </row>
    <row r="137" spans="2:20" x14ac:dyDescent="0.3">
      <c r="B137" s="57" t="s">
        <v>163</v>
      </c>
      <c r="C137" s="72" t="s">
        <v>655</v>
      </c>
      <c r="D137" s="58" t="s">
        <v>1</v>
      </c>
      <c r="E137" s="58" t="s">
        <v>55</v>
      </c>
      <c r="F137" s="59" t="s">
        <v>226</v>
      </c>
      <c r="G137" s="58">
        <v>4570</v>
      </c>
      <c r="H137" s="58" t="s">
        <v>30</v>
      </c>
      <c r="I137" s="58" t="s">
        <v>30</v>
      </c>
      <c r="J137" s="58" t="s">
        <v>227</v>
      </c>
      <c r="K137" s="58" t="s">
        <v>30</v>
      </c>
      <c r="L137" s="58" t="s">
        <v>30</v>
      </c>
      <c r="M137" s="60">
        <v>101</v>
      </c>
      <c r="N137" s="58" t="s">
        <v>22</v>
      </c>
      <c r="O137" s="58" t="s">
        <v>228</v>
      </c>
      <c r="P137" s="58" t="s">
        <v>229</v>
      </c>
      <c r="Q137" s="90">
        <v>355.8</v>
      </c>
      <c r="R137" s="90">
        <v>130.80000000000001</v>
      </c>
      <c r="S137" s="90">
        <v>0</v>
      </c>
      <c r="T137" s="91">
        <v>130.80000000000001</v>
      </c>
    </row>
    <row r="138" spans="2:20" x14ac:dyDescent="0.3">
      <c r="B138" s="53" t="s">
        <v>163</v>
      </c>
      <c r="C138" s="71" t="s">
        <v>653</v>
      </c>
      <c r="D138" s="54" t="s">
        <v>1</v>
      </c>
      <c r="E138" s="54" t="s">
        <v>55</v>
      </c>
      <c r="F138" s="55" t="s">
        <v>370</v>
      </c>
      <c r="G138" s="54">
        <v>2750</v>
      </c>
      <c r="H138" s="54" t="s">
        <v>30</v>
      </c>
      <c r="I138" s="54" t="s">
        <v>30</v>
      </c>
      <c r="J138" s="54" t="s">
        <v>371</v>
      </c>
      <c r="K138" s="54" t="s">
        <v>30</v>
      </c>
      <c r="L138" s="54" t="s">
        <v>30</v>
      </c>
      <c r="M138" s="56">
        <v>1267</v>
      </c>
      <c r="N138" s="54" t="s">
        <v>22</v>
      </c>
      <c r="O138" s="54" t="s">
        <v>372</v>
      </c>
      <c r="P138" s="54" t="s">
        <v>373</v>
      </c>
      <c r="Q138" s="88">
        <v>402.5</v>
      </c>
      <c r="R138" s="88">
        <v>20.2</v>
      </c>
      <c r="S138" s="88">
        <v>188.7</v>
      </c>
      <c r="T138" s="89">
        <v>209</v>
      </c>
    </row>
    <row r="139" spans="2:20" x14ac:dyDescent="0.3">
      <c r="B139" s="57" t="s">
        <v>163</v>
      </c>
      <c r="C139" s="72" t="s">
        <v>656</v>
      </c>
      <c r="D139" s="58" t="s">
        <v>1</v>
      </c>
      <c r="E139" s="58" t="s">
        <v>55</v>
      </c>
      <c r="F139" s="59" t="s">
        <v>439</v>
      </c>
      <c r="G139" s="58">
        <v>2720</v>
      </c>
      <c r="H139" s="58" t="s">
        <v>30</v>
      </c>
      <c r="I139" s="58" t="s">
        <v>30</v>
      </c>
      <c r="J139" s="58" t="s">
        <v>440</v>
      </c>
      <c r="K139" s="58" t="s">
        <v>30</v>
      </c>
      <c r="L139" s="58" t="s">
        <v>30</v>
      </c>
      <c r="M139" s="60" t="s">
        <v>571</v>
      </c>
      <c r="N139" s="58" t="s">
        <v>22</v>
      </c>
      <c r="O139" s="58" t="s">
        <v>441</v>
      </c>
      <c r="P139" s="58" t="s">
        <v>442</v>
      </c>
      <c r="Q139" s="90">
        <v>3455.2</v>
      </c>
      <c r="R139" s="90">
        <v>1036.8</v>
      </c>
      <c r="S139" s="90">
        <v>266.60000000000002</v>
      </c>
      <c r="T139" s="91">
        <v>1303.4000000000001</v>
      </c>
    </row>
    <row r="140" spans="2:20" x14ac:dyDescent="0.3">
      <c r="B140" s="53" t="s">
        <v>163</v>
      </c>
      <c r="C140" s="71">
        <v>43263</v>
      </c>
      <c r="D140" s="54" t="s">
        <v>1</v>
      </c>
      <c r="E140" s="54" t="s">
        <v>55</v>
      </c>
      <c r="F140" s="55" t="s">
        <v>523</v>
      </c>
      <c r="G140" s="54">
        <v>8730</v>
      </c>
      <c r="H140" s="54" t="s">
        <v>30</v>
      </c>
      <c r="I140" s="54" t="s">
        <v>30</v>
      </c>
      <c r="J140" s="54" t="s">
        <v>87</v>
      </c>
      <c r="K140" s="54" t="s">
        <v>30</v>
      </c>
      <c r="L140" s="54" t="s">
        <v>30</v>
      </c>
      <c r="M140" s="56">
        <v>30</v>
      </c>
      <c r="N140" s="54" t="s">
        <v>361</v>
      </c>
      <c r="O140" s="54" t="s">
        <v>524</v>
      </c>
      <c r="P140" s="54" t="s">
        <v>525</v>
      </c>
      <c r="Q140" s="88">
        <v>323.7</v>
      </c>
      <c r="R140" s="88">
        <v>78.7</v>
      </c>
      <c r="S140" s="88">
        <v>0</v>
      </c>
      <c r="T140" s="89">
        <v>78.7</v>
      </c>
    </row>
    <row r="141" spans="2:20" x14ac:dyDescent="0.3">
      <c r="B141" s="57" t="s">
        <v>166</v>
      </c>
      <c r="C141" s="72" t="s">
        <v>615</v>
      </c>
      <c r="D141" s="58" t="s">
        <v>34</v>
      </c>
      <c r="E141" s="58" t="s">
        <v>55</v>
      </c>
      <c r="F141" s="59" t="s">
        <v>164</v>
      </c>
      <c r="G141" s="58" t="s">
        <v>30</v>
      </c>
      <c r="H141" s="58" t="s">
        <v>30</v>
      </c>
      <c r="I141" s="58">
        <v>632</v>
      </c>
      <c r="J141" s="58" t="s">
        <v>30</v>
      </c>
      <c r="K141" s="58" t="s">
        <v>30</v>
      </c>
      <c r="L141" s="58" t="s">
        <v>167</v>
      </c>
      <c r="M141" s="60">
        <v>240</v>
      </c>
      <c r="N141" s="58" t="s">
        <v>22</v>
      </c>
      <c r="O141" s="58" t="s">
        <v>165</v>
      </c>
      <c r="P141" s="58" t="s">
        <v>95</v>
      </c>
      <c r="Q141" s="90">
        <v>85.2</v>
      </c>
      <c r="R141" s="90">
        <v>22.1</v>
      </c>
      <c r="S141" s="90">
        <v>0</v>
      </c>
      <c r="T141" s="91">
        <v>22.1</v>
      </c>
    </row>
    <row r="142" spans="2:20" x14ac:dyDescent="0.3">
      <c r="B142" s="53" t="s">
        <v>166</v>
      </c>
      <c r="C142" s="71" t="s">
        <v>657</v>
      </c>
      <c r="D142" s="54" t="s">
        <v>1</v>
      </c>
      <c r="E142" s="54" t="s">
        <v>26</v>
      </c>
      <c r="F142" s="55" t="s">
        <v>207</v>
      </c>
      <c r="G142" s="54" t="s">
        <v>30</v>
      </c>
      <c r="H142" s="54" t="s">
        <v>30</v>
      </c>
      <c r="I142" s="54">
        <v>600</v>
      </c>
      <c r="J142" s="54" t="s">
        <v>30</v>
      </c>
      <c r="K142" s="54" t="s">
        <v>30</v>
      </c>
      <c r="L142" s="54" t="s">
        <v>208</v>
      </c>
      <c r="M142" s="56" t="s">
        <v>25</v>
      </c>
      <c r="N142" s="54" t="s">
        <v>22</v>
      </c>
      <c r="O142" s="54" t="s">
        <v>209</v>
      </c>
      <c r="P142" s="54" t="s">
        <v>210</v>
      </c>
      <c r="Q142" s="88">
        <v>3</v>
      </c>
      <c r="R142" s="88">
        <v>0.4</v>
      </c>
      <c r="S142" s="88">
        <v>0.2</v>
      </c>
      <c r="T142" s="89">
        <v>0.6</v>
      </c>
    </row>
    <row r="143" spans="2:20" x14ac:dyDescent="0.3">
      <c r="B143" s="57" t="s">
        <v>166</v>
      </c>
      <c r="C143" s="72" t="s">
        <v>617</v>
      </c>
      <c r="D143" s="58" t="s">
        <v>1</v>
      </c>
      <c r="E143" s="58" t="s">
        <v>50</v>
      </c>
      <c r="F143" s="59" t="s">
        <v>211</v>
      </c>
      <c r="G143" s="58" t="s">
        <v>30</v>
      </c>
      <c r="H143" s="58" t="s">
        <v>30</v>
      </c>
      <c r="I143" s="58">
        <v>700</v>
      </c>
      <c r="J143" s="58" t="s">
        <v>30</v>
      </c>
      <c r="K143" s="58" t="s">
        <v>30</v>
      </c>
      <c r="L143" s="58" t="s">
        <v>212</v>
      </c>
      <c r="M143" s="60">
        <v>71</v>
      </c>
      <c r="N143" s="58" t="s">
        <v>22</v>
      </c>
      <c r="O143" s="58" t="s">
        <v>213</v>
      </c>
      <c r="P143" s="58" t="s">
        <v>214</v>
      </c>
      <c r="Q143" s="90">
        <v>81.2</v>
      </c>
      <c r="R143" s="90">
        <v>13.7</v>
      </c>
      <c r="S143" s="90">
        <v>0</v>
      </c>
      <c r="T143" s="91">
        <v>13.7</v>
      </c>
    </row>
    <row r="144" spans="2:20" x14ac:dyDescent="0.3">
      <c r="B144" s="53" t="s">
        <v>166</v>
      </c>
      <c r="C144" s="71">
        <v>43409</v>
      </c>
      <c r="D144" s="54" t="s">
        <v>1</v>
      </c>
      <c r="E144" s="54" t="s">
        <v>50</v>
      </c>
      <c r="F144" s="55" t="s">
        <v>254</v>
      </c>
      <c r="G144" s="54" t="s">
        <v>30</v>
      </c>
      <c r="H144" s="54" t="s">
        <v>30</v>
      </c>
      <c r="I144" s="54">
        <v>600</v>
      </c>
      <c r="J144" s="54" t="s">
        <v>30</v>
      </c>
      <c r="K144" s="54" t="s">
        <v>30</v>
      </c>
      <c r="L144" s="54" t="s">
        <v>208</v>
      </c>
      <c r="M144" s="56" t="s">
        <v>25</v>
      </c>
      <c r="N144" s="54" t="s">
        <v>22</v>
      </c>
      <c r="O144" s="54" t="s">
        <v>255</v>
      </c>
      <c r="P144" s="54" t="s">
        <v>256</v>
      </c>
      <c r="Q144" s="88">
        <v>106</v>
      </c>
      <c r="R144" s="88">
        <v>0</v>
      </c>
      <c r="S144" s="88">
        <v>21.8</v>
      </c>
      <c r="T144" s="89">
        <v>21.8</v>
      </c>
    </row>
    <row r="145" spans="1:20" x14ac:dyDescent="0.3">
      <c r="B145" s="57" t="s">
        <v>166</v>
      </c>
      <c r="C145" s="72">
        <v>43226</v>
      </c>
      <c r="D145" s="58" t="s">
        <v>1</v>
      </c>
      <c r="E145" s="58" t="s">
        <v>26</v>
      </c>
      <c r="F145" s="59" t="s">
        <v>305</v>
      </c>
      <c r="G145" s="58" t="s">
        <v>30</v>
      </c>
      <c r="H145" s="58" t="s">
        <v>30</v>
      </c>
      <c r="I145" s="58">
        <v>600</v>
      </c>
      <c r="J145" s="58" t="s">
        <v>30</v>
      </c>
      <c r="K145" s="58" t="s">
        <v>30</v>
      </c>
      <c r="L145" s="58" t="s">
        <v>208</v>
      </c>
      <c r="M145" s="60">
        <v>15</v>
      </c>
      <c r="N145" s="58" t="s">
        <v>22</v>
      </c>
      <c r="O145" s="58" t="s">
        <v>306</v>
      </c>
      <c r="P145" s="58" t="s">
        <v>307</v>
      </c>
      <c r="Q145" s="90">
        <v>9.1</v>
      </c>
      <c r="R145" s="90">
        <v>0.3</v>
      </c>
      <c r="S145" s="90">
        <v>0</v>
      </c>
      <c r="T145" s="91">
        <v>0.3</v>
      </c>
    </row>
    <row r="146" spans="1:20" x14ac:dyDescent="0.3">
      <c r="B146" s="53" t="s">
        <v>166</v>
      </c>
      <c r="C146" s="71" t="s">
        <v>644</v>
      </c>
      <c r="D146" s="54" t="s">
        <v>1</v>
      </c>
      <c r="E146" s="54" t="s">
        <v>26</v>
      </c>
      <c r="F146" s="55" t="s">
        <v>308</v>
      </c>
      <c r="G146" s="54" t="s">
        <v>30</v>
      </c>
      <c r="H146" s="54" t="s">
        <v>30</v>
      </c>
      <c r="I146" s="54">
        <v>600</v>
      </c>
      <c r="J146" s="54" t="s">
        <v>30</v>
      </c>
      <c r="K146" s="54" t="s">
        <v>30</v>
      </c>
      <c r="L146" s="54" t="s">
        <v>208</v>
      </c>
      <c r="M146" s="56" t="s">
        <v>25</v>
      </c>
      <c r="N146" s="54" t="s">
        <v>22</v>
      </c>
      <c r="O146" s="54" t="s">
        <v>309</v>
      </c>
      <c r="P146" s="54" t="s">
        <v>310</v>
      </c>
      <c r="Q146" s="88">
        <v>2.6</v>
      </c>
      <c r="R146" s="88">
        <v>0.2</v>
      </c>
      <c r="S146" s="88">
        <v>0</v>
      </c>
      <c r="T146" s="89">
        <v>0.2</v>
      </c>
    </row>
    <row r="147" spans="1:20" x14ac:dyDescent="0.3">
      <c r="B147" s="57" t="s">
        <v>166</v>
      </c>
      <c r="C147" s="72" t="s">
        <v>645</v>
      </c>
      <c r="D147" s="58" t="s">
        <v>1</v>
      </c>
      <c r="E147" s="58" t="s">
        <v>50</v>
      </c>
      <c r="F147" s="59" t="s">
        <v>311</v>
      </c>
      <c r="G147" s="58" t="s">
        <v>30</v>
      </c>
      <c r="H147" s="58" t="s">
        <v>30</v>
      </c>
      <c r="I147" s="58">
        <v>200</v>
      </c>
      <c r="J147" s="58" t="s">
        <v>30</v>
      </c>
      <c r="K147" s="58" t="s">
        <v>30</v>
      </c>
      <c r="L147" s="58" t="s">
        <v>312</v>
      </c>
      <c r="M147" s="60">
        <v>122</v>
      </c>
      <c r="N147" s="58" t="s">
        <v>22</v>
      </c>
      <c r="O147" s="58" t="s">
        <v>313</v>
      </c>
      <c r="P147" s="58" t="s">
        <v>314</v>
      </c>
      <c r="Q147" s="90">
        <v>35.5</v>
      </c>
      <c r="R147" s="90">
        <v>7.9</v>
      </c>
      <c r="S147" s="90">
        <v>0</v>
      </c>
      <c r="T147" s="91">
        <v>7.9</v>
      </c>
    </row>
    <row r="148" spans="1:20" x14ac:dyDescent="0.3">
      <c r="B148" s="53" t="s">
        <v>166</v>
      </c>
      <c r="C148" s="71" t="s">
        <v>658</v>
      </c>
      <c r="D148" s="54" t="s">
        <v>34</v>
      </c>
      <c r="E148" s="54" t="s">
        <v>55</v>
      </c>
      <c r="F148" s="55" t="s">
        <v>407</v>
      </c>
      <c r="G148" s="54" t="s">
        <v>30</v>
      </c>
      <c r="H148" s="54" t="s">
        <v>30</v>
      </c>
      <c r="I148" s="54">
        <v>800</v>
      </c>
      <c r="J148" s="54" t="s">
        <v>30</v>
      </c>
      <c r="K148" s="54" t="s">
        <v>30</v>
      </c>
      <c r="L148" s="54" t="s">
        <v>408</v>
      </c>
      <c r="M148" s="56">
        <v>80</v>
      </c>
      <c r="N148" s="54" t="s">
        <v>22</v>
      </c>
      <c r="O148" s="54" t="s">
        <v>409</v>
      </c>
      <c r="P148" s="54" t="s">
        <v>410</v>
      </c>
      <c r="Q148" s="88">
        <v>46.4</v>
      </c>
      <c r="R148" s="88">
        <v>4.7</v>
      </c>
      <c r="S148" s="88">
        <v>0</v>
      </c>
      <c r="T148" s="89">
        <v>4.7</v>
      </c>
    </row>
    <row r="149" spans="1:20" x14ac:dyDescent="0.3">
      <c r="B149" s="57" t="s">
        <v>166</v>
      </c>
      <c r="C149" s="72">
        <v>43259</v>
      </c>
      <c r="D149" s="58" t="s">
        <v>1</v>
      </c>
      <c r="E149" s="58" t="s">
        <v>26</v>
      </c>
      <c r="F149" s="59" t="s">
        <v>424</v>
      </c>
      <c r="G149" s="58" t="s">
        <v>30</v>
      </c>
      <c r="H149" s="58" t="s">
        <v>30</v>
      </c>
      <c r="I149" s="58">
        <v>600</v>
      </c>
      <c r="J149" s="58" t="s">
        <v>30</v>
      </c>
      <c r="K149" s="58" t="s">
        <v>30</v>
      </c>
      <c r="L149" s="58" t="s">
        <v>208</v>
      </c>
      <c r="M149" s="60">
        <v>11</v>
      </c>
      <c r="N149" s="58" t="s">
        <v>22</v>
      </c>
      <c r="O149" s="58" t="s">
        <v>425</v>
      </c>
      <c r="P149" s="58" t="s">
        <v>426</v>
      </c>
      <c r="Q149" s="90">
        <v>15.7</v>
      </c>
      <c r="R149" s="90">
        <v>0.5</v>
      </c>
      <c r="S149" s="90">
        <v>1</v>
      </c>
      <c r="T149" s="91">
        <v>1.5</v>
      </c>
    </row>
    <row r="150" spans="1:20" x14ac:dyDescent="0.3">
      <c r="B150" s="53" t="s">
        <v>457</v>
      </c>
      <c r="C150" s="71" t="s">
        <v>611</v>
      </c>
      <c r="D150" s="54" t="s">
        <v>1</v>
      </c>
      <c r="E150" s="54" t="s">
        <v>55</v>
      </c>
      <c r="F150" s="55" t="s">
        <v>447</v>
      </c>
      <c r="G150" s="54" t="s">
        <v>30</v>
      </c>
      <c r="H150" s="54" t="s">
        <v>30</v>
      </c>
      <c r="I150" s="54" t="s">
        <v>448</v>
      </c>
      <c r="J150" s="54" t="s">
        <v>30</v>
      </c>
      <c r="K150" s="54" t="s">
        <v>30</v>
      </c>
      <c r="L150" s="54" t="s">
        <v>449</v>
      </c>
      <c r="M150" s="56">
        <v>9</v>
      </c>
      <c r="N150" s="54" t="s">
        <v>22</v>
      </c>
      <c r="O150" s="54" t="s">
        <v>450</v>
      </c>
      <c r="P150" s="54" t="s">
        <v>451</v>
      </c>
      <c r="Q150" s="88">
        <v>0</v>
      </c>
      <c r="R150" s="88">
        <v>10.3</v>
      </c>
      <c r="S150" s="88">
        <v>0</v>
      </c>
      <c r="T150" s="89">
        <v>10.3</v>
      </c>
    </row>
    <row r="151" spans="1:20" x14ac:dyDescent="0.3">
      <c r="B151" s="57" t="s">
        <v>457</v>
      </c>
      <c r="C151" s="72">
        <v>43110</v>
      </c>
      <c r="D151" s="58" t="s">
        <v>1</v>
      </c>
      <c r="E151" s="58" t="s">
        <v>55</v>
      </c>
      <c r="F151" s="59" t="s">
        <v>452</v>
      </c>
      <c r="G151" s="58" t="s">
        <v>30</v>
      </c>
      <c r="H151" s="58" t="s">
        <v>30</v>
      </c>
      <c r="I151" s="58" t="s">
        <v>453</v>
      </c>
      <c r="J151" s="58" t="s">
        <v>30</v>
      </c>
      <c r="K151" s="58" t="s">
        <v>30</v>
      </c>
      <c r="L151" s="58" t="s">
        <v>454</v>
      </c>
      <c r="M151" s="60">
        <v>419</v>
      </c>
      <c r="N151" s="58" t="s">
        <v>22</v>
      </c>
      <c r="O151" s="58" t="s">
        <v>455</v>
      </c>
      <c r="P151" s="58" t="s">
        <v>456</v>
      </c>
      <c r="Q151" s="90">
        <v>59.5</v>
      </c>
      <c r="R151" s="90">
        <v>66</v>
      </c>
      <c r="S151" s="90">
        <v>0</v>
      </c>
      <c r="T151" s="91">
        <v>66</v>
      </c>
    </row>
    <row r="152" spans="1:20" x14ac:dyDescent="0.3">
      <c r="B152" s="53" t="s">
        <v>457</v>
      </c>
      <c r="C152" s="71" t="s">
        <v>611</v>
      </c>
      <c r="D152" s="54" t="s">
        <v>1</v>
      </c>
      <c r="E152" s="54" t="s">
        <v>55</v>
      </c>
      <c r="F152" s="55" t="s">
        <v>447</v>
      </c>
      <c r="G152" s="54" t="s">
        <v>30</v>
      </c>
      <c r="H152" s="54" t="s">
        <v>30</v>
      </c>
      <c r="I152" s="54" t="s">
        <v>448</v>
      </c>
      <c r="J152" s="54" t="s">
        <v>30</v>
      </c>
      <c r="K152" s="54" t="s">
        <v>30</v>
      </c>
      <c r="L152" s="54" t="s">
        <v>449</v>
      </c>
      <c r="M152" s="56">
        <v>9</v>
      </c>
      <c r="N152" s="54" t="s">
        <v>22</v>
      </c>
      <c r="O152" s="54" t="s">
        <v>450</v>
      </c>
      <c r="P152" s="54" t="s">
        <v>451</v>
      </c>
      <c r="Q152" s="88">
        <v>0</v>
      </c>
      <c r="R152" s="88">
        <v>10.3</v>
      </c>
      <c r="S152" s="88">
        <v>0</v>
      </c>
      <c r="T152" s="89">
        <v>10.3</v>
      </c>
    </row>
    <row r="153" spans="1:20" x14ac:dyDescent="0.3">
      <c r="B153" s="62" t="s">
        <v>457</v>
      </c>
      <c r="C153" s="73">
        <v>43110</v>
      </c>
      <c r="D153" s="63" t="s">
        <v>1</v>
      </c>
      <c r="E153" s="63" t="s">
        <v>55</v>
      </c>
      <c r="F153" s="64" t="s">
        <v>452</v>
      </c>
      <c r="G153" s="63" t="s">
        <v>30</v>
      </c>
      <c r="H153" s="63" t="s">
        <v>30</v>
      </c>
      <c r="I153" s="63" t="s">
        <v>453</v>
      </c>
      <c r="J153" s="63" t="s">
        <v>30</v>
      </c>
      <c r="K153" s="63" t="s">
        <v>30</v>
      </c>
      <c r="L153" s="63" t="s">
        <v>454</v>
      </c>
      <c r="M153" s="65">
        <v>419</v>
      </c>
      <c r="N153" s="63" t="s">
        <v>22</v>
      </c>
      <c r="O153" s="63" t="s">
        <v>455</v>
      </c>
      <c r="P153" s="63" t="s">
        <v>456</v>
      </c>
      <c r="Q153" s="92">
        <v>59.5</v>
      </c>
      <c r="R153" s="92">
        <v>66</v>
      </c>
      <c r="S153" s="92">
        <v>0</v>
      </c>
      <c r="T153" s="93">
        <v>66</v>
      </c>
    </row>
    <row r="154" spans="1:20" x14ac:dyDescent="0.3">
      <c r="B154" s="21"/>
      <c r="C154" s="74"/>
      <c r="D154" s="23"/>
      <c r="E154" s="23"/>
      <c r="F154" s="24"/>
      <c r="G154" s="23"/>
      <c r="H154" s="23"/>
      <c r="I154" s="23"/>
      <c r="J154" s="23"/>
      <c r="K154" s="23"/>
      <c r="L154" s="23"/>
      <c r="M154" s="25"/>
      <c r="N154" s="23"/>
      <c r="O154" s="23"/>
      <c r="P154" s="23"/>
      <c r="Q154" s="26"/>
      <c r="R154" s="26"/>
      <c r="S154" s="26"/>
      <c r="T154" s="26"/>
    </row>
    <row r="155" spans="1:20" x14ac:dyDescent="0.3">
      <c r="A155" s="27"/>
      <c r="B155" s="28" t="s">
        <v>583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7A705-1FFD-477B-B68C-F3231545E6F5}">
  <dimension ref="B1:T23"/>
  <sheetViews>
    <sheetView showGridLines="0" zoomScale="90" zoomScaleNormal="90" workbookViewId="0"/>
  </sheetViews>
  <sheetFormatPr defaultColWidth="9.33203125" defaultRowHeight="14.4" x14ac:dyDescent="0.3"/>
  <cols>
    <col min="1" max="1" width="1.33203125" style="2" customWidth="1"/>
    <col min="2" max="2" width="11.6640625" style="2" customWidth="1"/>
    <col min="3" max="3" width="19.6640625" style="2" customWidth="1"/>
    <col min="4" max="4" width="22.44140625" style="2" customWidth="1"/>
    <col min="5" max="5" width="22.6640625" style="2" customWidth="1"/>
    <col min="6" max="6" width="37.44140625" style="2" customWidth="1"/>
    <col min="7" max="11" width="9.33203125" style="2"/>
    <col min="12" max="12" width="30.33203125" style="2" bestFit="1" customWidth="1"/>
    <col min="13" max="13" width="16.6640625" style="2" customWidth="1"/>
    <col min="14" max="14" width="19.6640625" style="2" bestFit="1" customWidth="1"/>
    <col min="15" max="15" width="12.6640625" style="2" customWidth="1"/>
    <col min="16" max="16" width="19.44140625" style="2" customWidth="1"/>
    <col min="17" max="17" width="22.44140625" style="2" bestFit="1" customWidth="1"/>
    <col min="18" max="19" width="19.6640625" style="2" customWidth="1"/>
    <col min="20" max="20" width="19.6640625" style="2" bestFit="1" customWidth="1"/>
    <col min="21" max="16384" width="9.33203125" style="2"/>
  </cols>
  <sheetData>
    <row r="1" spans="2:20" ht="16.5" x14ac:dyDescent="0.3">
      <c r="B1" s="1"/>
    </row>
    <row r="6" spans="2:20" ht="23.25" x14ac:dyDescent="0.35">
      <c r="B6" s="3" t="s">
        <v>572</v>
      </c>
    </row>
    <row r="7" spans="2:20" ht="17.25" thickBot="1" x14ac:dyDescent="0.35"/>
    <row r="8" spans="2:20" ht="15" customHeight="1" thickBot="1" x14ac:dyDescent="0.35">
      <c r="B8" s="4"/>
      <c r="C8" s="4"/>
      <c r="D8" s="75"/>
      <c r="E8" s="75"/>
      <c r="F8" s="75"/>
      <c r="G8" s="76"/>
      <c r="H8" s="76"/>
      <c r="I8" s="76"/>
      <c r="J8" s="76"/>
      <c r="K8" s="76"/>
      <c r="L8" s="76"/>
      <c r="M8" s="75"/>
      <c r="N8" s="75"/>
      <c r="O8" s="75"/>
      <c r="P8" s="75"/>
      <c r="Q8" s="77"/>
      <c r="R8" s="78" t="s">
        <v>177</v>
      </c>
      <c r="S8" s="79"/>
      <c r="T8" s="80"/>
    </row>
    <row r="9" spans="2:20" ht="16.8" x14ac:dyDescent="0.3">
      <c r="B9" s="5" t="s">
        <v>23</v>
      </c>
      <c r="C9" s="6" t="s">
        <v>0</v>
      </c>
      <c r="D9" s="6" t="s">
        <v>1</v>
      </c>
      <c r="E9" s="6" t="s">
        <v>2</v>
      </c>
      <c r="F9" s="7" t="s">
        <v>3</v>
      </c>
      <c r="G9" s="81" t="s">
        <v>579</v>
      </c>
      <c r="H9" s="82"/>
      <c r="I9" s="82"/>
      <c r="J9" s="82" t="s">
        <v>580</v>
      </c>
      <c r="K9" s="82"/>
      <c r="L9" s="83"/>
      <c r="M9" s="84" t="s">
        <v>18</v>
      </c>
      <c r="N9" s="6" t="s">
        <v>4</v>
      </c>
      <c r="O9" s="6"/>
      <c r="P9" s="6"/>
      <c r="Q9" s="6" t="s">
        <v>6</v>
      </c>
      <c r="R9" s="6" t="s">
        <v>7</v>
      </c>
      <c r="S9" s="6" t="s">
        <v>8</v>
      </c>
      <c r="T9" s="8" t="s">
        <v>9</v>
      </c>
    </row>
    <row r="10" spans="2:20" ht="15" thickBot="1" x14ac:dyDescent="0.35">
      <c r="B10" s="9" t="s">
        <v>24</v>
      </c>
      <c r="C10" s="11" t="s">
        <v>10</v>
      </c>
      <c r="D10" s="11" t="s">
        <v>11</v>
      </c>
      <c r="E10" s="11" t="s">
        <v>17</v>
      </c>
      <c r="F10" s="12" t="s">
        <v>12</v>
      </c>
      <c r="G10" s="13" t="s">
        <v>19</v>
      </c>
      <c r="H10" s="14" t="s">
        <v>20</v>
      </c>
      <c r="I10" s="14" t="s">
        <v>21</v>
      </c>
      <c r="J10" s="14" t="s">
        <v>19</v>
      </c>
      <c r="K10" s="14" t="s">
        <v>20</v>
      </c>
      <c r="L10" s="15" t="s">
        <v>21</v>
      </c>
      <c r="M10" s="85"/>
      <c r="N10" s="11" t="s">
        <v>16</v>
      </c>
      <c r="O10" s="11" t="s">
        <v>13</v>
      </c>
      <c r="P10" s="11" t="s">
        <v>5</v>
      </c>
      <c r="Q10" s="11" t="s">
        <v>14</v>
      </c>
      <c r="R10" s="11" t="s">
        <v>15</v>
      </c>
      <c r="S10" s="11" t="s">
        <v>15</v>
      </c>
      <c r="T10" s="10" t="s">
        <v>29</v>
      </c>
    </row>
    <row r="11" spans="2:20" ht="16.5" x14ac:dyDescent="0.3">
      <c r="B11" s="16" t="s">
        <v>79</v>
      </c>
      <c r="C11" s="17">
        <v>43151</v>
      </c>
      <c r="D11" s="18" t="s">
        <v>1</v>
      </c>
      <c r="E11" s="18" t="s">
        <v>55</v>
      </c>
      <c r="F11" s="19" t="s">
        <v>75</v>
      </c>
      <c r="G11" s="18" t="s">
        <v>30</v>
      </c>
      <c r="H11" s="18" t="s">
        <v>30</v>
      </c>
      <c r="I11" s="18" t="s">
        <v>30</v>
      </c>
      <c r="J11" s="18" t="s">
        <v>30</v>
      </c>
      <c r="K11" s="18" t="s">
        <v>30</v>
      </c>
      <c r="L11" s="18" t="s">
        <v>76</v>
      </c>
      <c r="M11" s="20">
        <v>5151</v>
      </c>
      <c r="N11" s="18" t="s">
        <v>22</v>
      </c>
      <c r="O11" s="18" t="s">
        <v>77</v>
      </c>
      <c r="P11" s="18" t="s">
        <v>78</v>
      </c>
      <c r="Q11" s="29">
        <f>4751.352/4.2931</f>
        <v>1106.7415154550324</v>
      </c>
      <c r="R11" s="29">
        <v>117.45</v>
      </c>
      <c r="S11" s="29">
        <v>0</v>
      </c>
      <c r="T11" s="29">
        <f>S11+R11</f>
        <v>117.45</v>
      </c>
    </row>
    <row r="12" spans="2:20" ht="16.5" x14ac:dyDescent="0.3">
      <c r="B12" s="16" t="s">
        <v>79</v>
      </c>
      <c r="C12" s="17">
        <v>43173</v>
      </c>
      <c r="D12" s="18" t="s">
        <v>1</v>
      </c>
      <c r="E12" s="18" t="s">
        <v>55</v>
      </c>
      <c r="F12" s="19" t="s">
        <v>144</v>
      </c>
      <c r="G12" s="18" t="s">
        <v>30</v>
      </c>
      <c r="H12" s="18" t="s">
        <v>30</v>
      </c>
      <c r="I12" s="18" t="s">
        <v>30</v>
      </c>
      <c r="J12" s="18" t="s">
        <v>30</v>
      </c>
      <c r="K12" s="18" t="s">
        <v>30</v>
      </c>
      <c r="L12" s="18" t="s">
        <v>76</v>
      </c>
      <c r="M12" s="20">
        <v>218</v>
      </c>
      <c r="N12" s="18" t="s">
        <v>22</v>
      </c>
      <c r="O12" s="18" t="s">
        <v>145</v>
      </c>
      <c r="P12" s="18" t="s">
        <v>146</v>
      </c>
      <c r="Q12" s="29">
        <v>38.79578711902321</v>
      </c>
      <c r="R12" s="29">
        <v>6.0063596749499473</v>
      </c>
      <c r="S12" s="29">
        <v>5.3232834766223069</v>
      </c>
      <c r="T12" s="29">
        <v>11.329643151572254</v>
      </c>
    </row>
    <row r="13" spans="2:20" ht="16.5" x14ac:dyDescent="0.3">
      <c r="B13" s="16" t="s">
        <v>79</v>
      </c>
      <c r="C13" s="17">
        <v>43177</v>
      </c>
      <c r="D13" s="18" t="s">
        <v>1</v>
      </c>
      <c r="E13" s="18" t="s">
        <v>55</v>
      </c>
      <c r="F13" s="19" t="s">
        <v>147</v>
      </c>
      <c r="G13" s="18" t="s">
        <v>30</v>
      </c>
      <c r="H13" s="18" t="s">
        <v>30</v>
      </c>
      <c r="I13" s="18" t="s">
        <v>30</v>
      </c>
      <c r="J13" s="18" t="s">
        <v>30</v>
      </c>
      <c r="K13" s="18" t="s">
        <v>30</v>
      </c>
      <c r="L13" s="18" t="s">
        <v>148</v>
      </c>
      <c r="M13" s="20">
        <v>27</v>
      </c>
      <c r="N13" s="18" t="s">
        <v>22</v>
      </c>
      <c r="O13" s="18" t="s">
        <v>149</v>
      </c>
      <c r="P13" s="18" t="s">
        <v>150</v>
      </c>
      <c r="Q13" s="29">
        <v>57.965327616739678</v>
      </c>
      <c r="R13" s="29">
        <v>14.126883388571564</v>
      </c>
      <c r="S13" s="29">
        <v>0</v>
      </c>
      <c r="T13" s="29">
        <v>14.126883388571564</v>
      </c>
    </row>
    <row r="14" spans="2:20" x14ac:dyDescent="0.3">
      <c r="B14" s="16" t="s">
        <v>79</v>
      </c>
      <c r="C14" s="17">
        <v>43188</v>
      </c>
      <c r="D14" s="18" t="s">
        <v>1</v>
      </c>
      <c r="E14" s="18" t="s">
        <v>55</v>
      </c>
      <c r="F14" s="19" t="s">
        <v>151</v>
      </c>
      <c r="G14" s="18" t="s">
        <v>30</v>
      </c>
      <c r="H14" s="18" t="s">
        <v>30</v>
      </c>
      <c r="I14" s="18" t="s">
        <v>30</v>
      </c>
      <c r="J14" s="18" t="s">
        <v>30</v>
      </c>
      <c r="K14" s="18" t="s">
        <v>30</v>
      </c>
      <c r="L14" s="18" t="s">
        <v>152</v>
      </c>
      <c r="M14" s="20">
        <v>8</v>
      </c>
      <c r="N14" s="18" t="s">
        <v>22</v>
      </c>
      <c r="O14" s="18" t="s">
        <v>153</v>
      </c>
      <c r="P14" s="18" t="s">
        <v>154</v>
      </c>
      <c r="Q14" s="29">
        <v>28.118512709323248</v>
      </c>
      <c r="R14" s="29">
        <v>7.1613380151543149</v>
      </c>
      <c r="S14" s="29">
        <v>0</v>
      </c>
      <c r="T14" s="29">
        <v>7.1613380151543149</v>
      </c>
    </row>
    <row r="15" spans="2:20" ht="16.5" x14ac:dyDescent="0.3">
      <c r="B15" s="16" t="s">
        <v>79</v>
      </c>
      <c r="C15" s="17">
        <v>43249</v>
      </c>
      <c r="D15" s="18" t="s">
        <v>1</v>
      </c>
      <c r="E15" s="18" t="s">
        <v>55</v>
      </c>
      <c r="F15" s="19" t="s">
        <v>257</v>
      </c>
      <c r="G15" s="18" t="s">
        <v>30</v>
      </c>
      <c r="H15" s="18" t="s">
        <v>30</v>
      </c>
      <c r="I15" s="18" t="s">
        <v>30</v>
      </c>
      <c r="J15" s="18" t="s">
        <v>30</v>
      </c>
      <c r="K15" s="18" t="s">
        <v>30</v>
      </c>
      <c r="L15" s="18" t="s">
        <v>76</v>
      </c>
      <c r="M15" s="20">
        <v>199</v>
      </c>
      <c r="N15" s="18" t="s">
        <v>22</v>
      </c>
      <c r="O15" s="18" t="s">
        <v>258</v>
      </c>
      <c r="P15" s="18" t="s">
        <v>259</v>
      </c>
      <c r="Q15" s="29">
        <v>166.6</v>
      </c>
      <c r="R15" s="29">
        <v>0</v>
      </c>
      <c r="S15" s="29">
        <v>57.748344370860934</v>
      </c>
      <c r="T15" s="29">
        <v>57.748344370860934</v>
      </c>
    </row>
    <row r="16" spans="2:20" ht="16.5" x14ac:dyDescent="0.3">
      <c r="B16" s="16" t="s">
        <v>79</v>
      </c>
      <c r="C16" s="17">
        <v>43256</v>
      </c>
      <c r="D16" s="18" t="s">
        <v>1</v>
      </c>
      <c r="E16" s="18" t="s">
        <v>55</v>
      </c>
      <c r="F16" s="19" t="s">
        <v>319</v>
      </c>
      <c r="G16" s="18" t="s">
        <v>30</v>
      </c>
      <c r="H16" s="18" t="s">
        <v>30</v>
      </c>
      <c r="I16" s="18" t="s">
        <v>30</v>
      </c>
      <c r="J16" s="18" t="s">
        <v>30</v>
      </c>
      <c r="K16" s="18" t="s">
        <v>30</v>
      </c>
      <c r="L16" s="18" t="s">
        <v>152</v>
      </c>
      <c r="M16" s="20">
        <v>1</v>
      </c>
      <c r="N16" s="18" t="s">
        <v>22</v>
      </c>
      <c r="O16" s="18" t="s">
        <v>320</v>
      </c>
      <c r="P16" s="18" t="s">
        <v>321</v>
      </c>
      <c r="Q16" s="29">
        <f>216.211/4.2097</f>
        <v>51.360191937667771</v>
      </c>
      <c r="R16" s="29">
        <f>130.6/4.1762</f>
        <v>31.27244863751736</v>
      </c>
      <c r="S16" s="29">
        <v>0</v>
      </c>
      <c r="T16" s="29">
        <f t="shared" ref="T16:T18" si="0">S16+R16</f>
        <v>31.27244863751736</v>
      </c>
    </row>
    <row r="17" spans="2:20" ht="16.5" x14ac:dyDescent="0.3">
      <c r="B17" s="16" t="s">
        <v>79</v>
      </c>
      <c r="C17" s="17">
        <v>43258</v>
      </c>
      <c r="D17" s="18" t="s">
        <v>1</v>
      </c>
      <c r="E17" s="18" t="s">
        <v>55</v>
      </c>
      <c r="F17" s="19" t="s">
        <v>322</v>
      </c>
      <c r="G17" s="18" t="s">
        <v>30</v>
      </c>
      <c r="H17" s="18" t="s">
        <v>30</v>
      </c>
      <c r="I17" s="18" t="s">
        <v>30</v>
      </c>
      <c r="J17" s="18" t="s">
        <v>30</v>
      </c>
      <c r="K17" s="18" t="s">
        <v>30</v>
      </c>
      <c r="L17" s="18" t="s">
        <v>40</v>
      </c>
      <c r="M17" s="20">
        <v>1</v>
      </c>
      <c r="N17" s="18" t="s">
        <v>22</v>
      </c>
      <c r="O17" s="18" t="s">
        <v>323</v>
      </c>
      <c r="P17" s="18" t="s">
        <v>324</v>
      </c>
      <c r="Q17" s="29">
        <f>406.773/4.2043</f>
        <v>96.751659015769576</v>
      </c>
      <c r="R17" s="29">
        <f>403.1/4.2218</f>
        <v>95.480600691648121</v>
      </c>
      <c r="S17" s="29">
        <v>0</v>
      </c>
      <c r="T17" s="29">
        <f t="shared" si="0"/>
        <v>95.480600691648121</v>
      </c>
    </row>
    <row r="18" spans="2:20" ht="16.5" x14ac:dyDescent="0.3">
      <c r="B18" s="16" t="s">
        <v>79</v>
      </c>
      <c r="C18" s="17">
        <v>43265</v>
      </c>
      <c r="D18" s="18" t="s">
        <v>1</v>
      </c>
      <c r="E18" s="18" t="s">
        <v>55</v>
      </c>
      <c r="F18" s="19" t="s">
        <v>325</v>
      </c>
      <c r="G18" s="18" t="s">
        <v>30</v>
      </c>
      <c r="H18" s="18" t="s">
        <v>30</v>
      </c>
      <c r="I18" s="18" t="s">
        <v>30</v>
      </c>
      <c r="J18" s="18" t="s">
        <v>30</v>
      </c>
      <c r="K18" s="18" t="s">
        <v>30</v>
      </c>
      <c r="L18" s="18" t="s">
        <v>326</v>
      </c>
      <c r="M18" s="20">
        <v>1</v>
      </c>
      <c r="N18" s="18" t="s">
        <v>22</v>
      </c>
      <c r="O18" s="18" t="s">
        <v>327</v>
      </c>
      <c r="P18" s="18" t="s">
        <v>328</v>
      </c>
      <c r="Q18" s="29">
        <f>496.1/4.2062</f>
        <v>117.9449384242309</v>
      </c>
      <c r="R18" s="29">
        <f>230.7/4.2505</f>
        <v>54.275967533231388</v>
      </c>
      <c r="S18" s="29">
        <v>0</v>
      </c>
      <c r="T18" s="29">
        <f t="shared" si="0"/>
        <v>54.275967533231388</v>
      </c>
    </row>
    <row r="19" spans="2:20" ht="16.5" x14ac:dyDescent="0.3">
      <c r="B19" s="16" t="s">
        <v>79</v>
      </c>
      <c r="C19" s="17">
        <v>43318</v>
      </c>
      <c r="D19" s="18" t="s">
        <v>1</v>
      </c>
      <c r="E19" s="18" t="s">
        <v>55</v>
      </c>
      <c r="F19" s="19" t="s">
        <v>421</v>
      </c>
      <c r="G19" s="18" t="s">
        <v>30</v>
      </c>
      <c r="H19" s="18" t="s">
        <v>30</v>
      </c>
      <c r="I19" s="18" t="s">
        <v>30</v>
      </c>
      <c r="J19" s="18" t="s">
        <v>30</v>
      </c>
      <c r="K19" s="18" t="s">
        <v>30</v>
      </c>
      <c r="L19" s="18" t="s">
        <v>40</v>
      </c>
      <c r="M19" s="20">
        <v>171</v>
      </c>
      <c r="N19" s="18" t="s">
        <v>22</v>
      </c>
      <c r="O19" s="18" t="s">
        <v>422</v>
      </c>
      <c r="P19" s="18" t="s">
        <v>423</v>
      </c>
      <c r="Q19" s="29">
        <v>18.312457565612345</v>
      </c>
      <c r="R19" s="29">
        <v>4.745984616463657</v>
      </c>
      <c r="S19" s="29">
        <v>0</v>
      </c>
      <c r="T19" s="29">
        <v>4.745984616463657</v>
      </c>
    </row>
    <row r="20" spans="2:20" ht="16.5" x14ac:dyDescent="0.3">
      <c r="B20" s="16" t="s">
        <v>79</v>
      </c>
      <c r="C20" s="17">
        <v>43419</v>
      </c>
      <c r="D20" s="18" t="s">
        <v>1</v>
      </c>
      <c r="E20" s="18" t="s">
        <v>55</v>
      </c>
      <c r="F20" s="19" t="s">
        <v>519</v>
      </c>
      <c r="G20" s="18" t="s">
        <v>30</v>
      </c>
      <c r="H20" s="18" t="s">
        <v>30</v>
      </c>
      <c r="I20" s="18" t="s">
        <v>30</v>
      </c>
      <c r="J20" s="18" t="s">
        <v>30</v>
      </c>
      <c r="K20" s="18" t="s">
        <v>30</v>
      </c>
      <c r="L20" s="18" t="s">
        <v>152</v>
      </c>
      <c r="M20" s="20">
        <v>7</v>
      </c>
      <c r="N20" s="18" t="s">
        <v>522</v>
      </c>
      <c r="O20" s="18" t="s">
        <v>520</v>
      </c>
      <c r="P20" s="18" t="s">
        <v>521</v>
      </c>
      <c r="Q20" s="29">
        <v>6</v>
      </c>
      <c r="R20" s="29">
        <v>5.4</v>
      </c>
      <c r="S20" s="29">
        <v>0</v>
      </c>
      <c r="T20" s="29">
        <v>5.4</v>
      </c>
    </row>
    <row r="21" spans="2:20" ht="16.5" x14ac:dyDescent="0.3">
      <c r="B21" s="30" t="s">
        <v>79</v>
      </c>
      <c r="C21" s="31" t="s">
        <v>530</v>
      </c>
      <c r="D21" s="32" t="s">
        <v>1</v>
      </c>
      <c r="E21" s="32" t="s">
        <v>55</v>
      </c>
      <c r="F21" s="33" t="s">
        <v>531</v>
      </c>
      <c r="G21" s="32" t="s">
        <v>30</v>
      </c>
      <c r="H21" s="32" t="s">
        <v>30</v>
      </c>
      <c r="I21" s="32" t="s">
        <v>30</v>
      </c>
      <c r="J21" s="32" t="s">
        <v>30</v>
      </c>
      <c r="K21" s="32" t="s">
        <v>30</v>
      </c>
      <c r="L21" s="32" t="s">
        <v>76</v>
      </c>
      <c r="M21" s="34">
        <v>5471</v>
      </c>
      <c r="N21" s="18" t="s">
        <v>22</v>
      </c>
      <c r="O21" s="32" t="s">
        <v>532</v>
      </c>
      <c r="P21" s="32" t="s">
        <v>533</v>
      </c>
      <c r="Q21" s="29">
        <v>111.65994436717664</v>
      </c>
      <c r="R21" s="29">
        <v>0</v>
      </c>
      <c r="S21" s="29">
        <v>34.984541714126316</v>
      </c>
      <c r="T21" s="29">
        <v>34.984541714126316</v>
      </c>
    </row>
    <row r="22" spans="2:20" ht="16.5" x14ac:dyDescent="0.3">
      <c r="B22" s="21"/>
      <c r="C22" s="22"/>
      <c r="D22" s="23"/>
      <c r="E22" s="23"/>
      <c r="F22" s="24"/>
      <c r="G22" s="23"/>
      <c r="H22" s="23"/>
      <c r="I22" s="23"/>
      <c r="J22" s="23"/>
      <c r="K22" s="23"/>
      <c r="L22" s="23"/>
      <c r="M22" s="25"/>
      <c r="N22" s="23"/>
      <c r="O22" s="23"/>
      <c r="P22" s="23"/>
      <c r="Q22" s="26"/>
      <c r="R22" s="26"/>
      <c r="S22" s="26"/>
      <c r="T22" s="26"/>
    </row>
    <row r="23" spans="2:20" ht="16.5" x14ac:dyDescent="0.3">
      <c r="B23" s="23" t="s">
        <v>578</v>
      </c>
    </row>
  </sheetData>
  <mergeCells count="5">
    <mergeCell ref="D8:Q8"/>
    <mergeCell ref="R8:T8"/>
    <mergeCell ref="G9:I9"/>
    <mergeCell ref="J9:L9"/>
    <mergeCell ref="M9:M1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0" ma:contentTypeDescription="Create a new document." ma:contentTypeScope="" ma:versionID="5cd49b51aaae9bebfed74bb186795919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155aac53bdc8232e15c592da6433444e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d24619a9-60b3-4eda-9432-ac5f06646f89">2017</Year>
    <Document_x0020_type xmlns="d24619a9-60b3-4eda-9432-ac5f06646f89" xsi:nil="true"/>
  </documentManagement>
</p:properties>
</file>

<file path=customXml/item4.xml>��< ? x m l   v e r s i o n = " 1 . 0 "   e n c o d i n g = " u t f - 1 6 " ? > < D a t a M a s h u p   x m l n s = " h t t p : / / s c h e m a s . m i c r o s o f t . c o m / D a t a M a s h u p " > A A A A A B Q E A A B Q S w M E F A A C A A g A Y J I r T l M s 1 K 2 n A A A A + A A A A B I A H A B D b 2 5 m a W c v U G F j a 2 F n Z S 5 4 b W w g o h g A K K A U A A A A A A A A A A A A A A A A A A A A A A A A A A A A h Y 9 N D o I w G E S v Q r q n P x A M I R 9 l 4 V Y S E 6 J x 2 9 Q K j V A M L Z a 7 u f B I X k E S R d 2 5 n M m b 5 M 3 j d o d i 6 t r g q g a r e 5 M j h i k K l J H 9 U Z s 6 R 6 M 7 h S k q O G y F P I t a B T N s b D Z Z n a P G u U t G i P c e + x j 3 Q 0 0 i S h k 5 l J t K N q o T o T b W C S M V + q y O / 1 e I w / 4 l w y O 8 S n A S s x i z l A F Z a i i 1 + S L R b I w p k J 8 S 1 m P r x k F x Z c J d B W S J Q N 4 v + B N Q S w M E F A A C A A g A Y J I r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C S K 0 5 F h / k j C w E A A I Q C A A A T A B w A R m 9 y b X V s Y X M v U 2 V j d G l v b j E u b S C i G A A o o B Q A A A A A A A A A A A A A A A A A A A A A A A A A A A B 1 k U 1 L x D A Q h u + F / o c Q L y 2 E Y q r 1 q / R i q + B F k K 0 n 6 y H b n d 0 t t s m S S R e X Z f + 7 K W U R w c k l y T N h 5 n 0 I Q u s 6 o 9 l i 3 m U e B m G A W 2 V h x d a A w A r W g w s D 5 t f C j L a d S I n 7 p D L t O I B 2 0 X P X Q 1 I a 7 f w F I 1 4 + N O 8 I F p u X p b G P y h q t X F M B f j m z a 6 a O S Y t 7 H o u P C v p u 6 B z Y g u d c s N L 0 4 6 C x k J l g T 7 o 1 q 0 5 v C p l m q W B v o 3 G w c I c e i t 9 j 8 m o 0 f M Z i j n b B y 6 3 S G x + 6 P u y A + 4 y 1 W v p H t V U a 1 8 Y O c / u p i N H s I Y 5 H P l P p x z t f Y Q 6 + 3 U m w M 0 8 J f k X w a 4 J n B L 8 h + C 3 B 7 w h + T 3 B 5 S R U o Y 0 k p S 8 p Z U t L y r / U p D o N O / / t Z + Q 9 Q S w E C L Q A U A A I A C A B g k i t O U y z U r a c A A A D 4 A A A A E g A A A A A A A A A A A A A A A A A A A A A A Q 2 9 u Z m l n L 1 B h Y 2 t h Z 2 U u e G 1 s U E s B A i 0 A F A A C A A g A Y J I r T g / K 6 a u k A A A A 6 Q A A A B M A A A A A A A A A A A A A A A A A 8 w A A A F t D b 2 5 0 Z W 5 0 X 1 R 5 c G V z X S 5 4 b W x Q S w E C L Q A U A A I A C A B g k i t O R Y f 5 I w s B A A C E A g A A E w A A A A A A A A A A A A A A A A D k A Q A A R m 9 y b X V s Y X M v U 2 V j d G l v b j E u b V B L B Q Y A A A A A A w A D A M I A A A A 8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P D g A A A A A A A C 0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m V z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x L T E x V D E 3 O j A 0 O j U x L j c 2 N D I 3 M z Z a I i A v P j x F b n R y e S B U e X B l P S J G a W x s Q 2 9 s d W 1 u V H l w Z X M i I F Z h b H V l P S J z Q m d Z R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m V z Z S 9 D a G F u Z 2 V k I F R 5 c G U u e 0 N v b H V t b j E s M H 0 m c X V v d D s s J n F 1 b 3 Q 7 U 2 V j d G l v b j E v Z m V z Z S 9 D a G F u Z 2 V k I F R 5 c G U u e 0 N v b H V t b j I s M X 0 m c X V v d D s s J n F 1 b 3 Q 7 U 2 V j d G l v b j E v Z m V z Z S 9 D a G F u Z 2 V k I F R 5 c G U u e 0 N v b H V t b j M s M n 0 m c X V v d D s s J n F 1 b 3 Q 7 U 2 V j d G l v b j E v Z m V z Z S 9 D a G F u Z 2 V k I F R 5 c G U u e 0 N v b H V t b j Q s M 3 0 m c X V v d D s s J n F 1 b 3 Q 7 U 2 V j d G l v b j E v Z m V z Z S 9 D a G F u Z 2 V k I F R 5 c G U u e 0 N v b H V t b j U s N H 0 m c X V v d D s s J n F 1 b 3 Q 7 U 2 V j d G l v b j E v Z m V z Z S 9 D a G F u Z 2 V k I F R 5 c G U u e 0 N v b H V t b j Y s N X 0 m c X V v d D s s J n F 1 b 3 Q 7 U 2 V j d G l v b j E v Z m V z Z S 9 D a G F u Z 2 V k I F R 5 c G U u e 0 N v b H V t b j c s N n 0 m c X V v d D s s J n F 1 b 3 Q 7 U 2 V j d G l v b j E v Z m V z Z S 9 D a G F u Z 2 V k I F R 5 c G U u e 0 N v b H V t b j g s N 3 0 m c X V v d D s s J n F 1 b 3 Q 7 U 2 V j d G l v b j E v Z m V z Z S 9 D a G F u Z 2 V k I F R 5 c G U u e 0 N v b H V t b j k s O H 0 m c X V v d D s s J n F 1 b 3 Q 7 U 2 V j d G l v b j E v Z m V z Z S 9 D a G F u Z 2 V k I F R 5 c G U u e 0 N v b H V t b j E w L D l 9 J n F 1 b 3 Q 7 L C Z x d W 9 0 O 1 N l Y 3 R p b 2 4 x L 2 Z l c 2 U v Q 2 h h b m d l Z C B U e X B l L n t D b 2 x 1 b W 4 x M S w x M H 0 m c X V v d D s s J n F 1 b 3 Q 7 U 2 V j d G l v b j E v Z m V z Z S 9 D a G F u Z 2 V k I F R 5 c G U u e 0 N v b H V t b j E y L D E x f S Z x d W 9 0 O y w m c X V v d D t T Z W N 0 a W 9 u M S 9 m Z X N l L 0 N o Y W 5 n Z W Q g V H l w Z S 5 7 Q 2 9 s d W 1 u M T M s M T J 9 J n F 1 b 3 Q 7 L C Z x d W 9 0 O 1 N l Y 3 R p b 2 4 x L 2 Z l c 2 U v Q 2 h h b m d l Z C B U e X B l L n t D b 2 x 1 b W 4 x N C w x M 3 0 m c X V v d D s s J n F 1 b 3 Q 7 U 2 V j d G l v b j E v Z m V z Z S 9 D a G F u Z 2 V k I F R 5 c G U u e 0 N v b H V t b j E 1 L D E 0 f S Z x d W 9 0 O 1 0 s J n F 1 b 3 Q 7 Q 2 9 s d W 1 u Q 2 9 1 b n Q m c X V v d D s 6 M T U s J n F 1 b 3 Q 7 S 2 V 5 Q 2 9 s d W 1 u T m F t Z X M m c X V v d D s 6 W 1 0 s J n F 1 b 3 Q 7 Q 2 9 s d W 1 u S W R l b n R p d G l l c y Z x d W 9 0 O z p b J n F 1 b 3 Q 7 U 2 V j d G l v b j E v Z m V z Z S 9 D a G F u Z 2 V k I F R 5 c G U u e 0 N v b H V t b j E s M H 0 m c X V v d D s s J n F 1 b 3 Q 7 U 2 V j d G l v b j E v Z m V z Z S 9 D a G F u Z 2 V k I F R 5 c G U u e 0 N v b H V t b j I s M X 0 m c X V v d D s s J n F 1 b 3 Q 7 U 2 V j d G l v b j E v Z m V z Z S 9 D a G F u Z 2 V k I F R 5 c G U u e 0 N v b H V t b j M s M n 0 m c X V v d D s s J n F 1 b 3 Q 7 U 2 V j d G l v b j E v Z m V z Z S 9 D a G F u Z 2 V k I F R 5 c G U u e 0 N v b H V t b j Q s M 3 0 m c X V v d D s s J n F 1 b 3 Q 7 U 2 V j d G l v b j E v Z m V z Z S 9 D a G F u Z 2 V k I F R 5 c G U u e 0 N v b H V t b j U s N H 0 m c X V v d D s s J n F 1 b 3 Q 7 U 2 V j d G l v b j E v Z m V z Z S 9 D a G F u Z 2 V k I F R 5 c G U u e 0 N v b H V t b j Y s N X 0 m c X V v d D s s J n F 1 b 3 Q 7 U 2 V j d G l v b j E v Z m V z Z S 9 D a G F u Z 2 V k I F R 5 c G U u e 0 N v b H V t b j c s N n 0 m c X V v d D s s J n F 1 b 3 Q 7 U 2 V j d G l v b j E v Z m V z Z S 9 D a G F u Z 2 V k I F R 5 c G U u e 0 N v b H V t b j g s N 3 0 m c X V v d D s s J n F 1 b 3 Q 7 U 2 V j d G l v b j E v Z m V z Z S 9 D a G F u Z 2 V k I F R 5 c G U u e 0 N v b H V t b j k s O H 0 m c X V v d D s s J n F 1 b 3 Q 7 U 2 V j d G l v b j E v Z m V z Z S 9 D a G F u Z 2 V k I F R 5 c G U u e 0 N v b H V t b j E w L D l 9 J n F 1 b 3 Q 7 L C Z x d W 9 0 O 1 N l Y 3 R p b 2 4 x L 2 Z l c 2 U v Q 2 h h b m d l Z C B U e X B l L n t D b 2 x 1 b W 4 x M S w x M H 0 m c X V v d D s s J n F 1 b 3 Q 7 U 2 V j d G l v b j E v Z m V z Z S 9 D a G F u Z 2 V k I F R 5 c G U u e 0 N v b H V t b j E y L D E x f S Z x d W 9 0 O y w m c X V v d D t T Z W N 0 a W 9 u M S 9 m Z X N l L 0 N o Y W 5 n Z W Q g V H l w Z S 5 7 Q 2 9 s d W 1 u M T M s M T J 9 J n F 1 b 3 Q 7 L C Z x d W 9 0 O 1 N l Y 3 R p b 2 4 x L 2 Z l c 2 U v Q 2 h h b m d l Z C B U e X B l L n t D b 2 x 1 b W 4 x N C w x M 3 0 m c X V v d D s s J n F 1 b 3 Q 7 U 2 V j d G l v b j E v Z m V z Z S 9 D a G F u Z 2 V k I F R 5 c G U u e 0 N v b H V t b j E 1 L D E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m V z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Z X N l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M e A M V u j 6 S p K g x g 2 h E q W Y Y M A A A A A A g A A A A A A E G Y A A A A B A A A g A A A A x O 3 S S 7 1 K V l P 6 7 J D H d z S G x a O E u 7 i n 8 s 0 i 5 b 9 k 9 a + I Q B U A A A A A D o A A A A A C A A A g A A A A j D B M c F z b D i k L C 6 s 6 R e O y K 2 Z o l o O b 4 i I w R V V I d 3 U 0 t Y N Q A A A A L c p l i W M + W 0 K W i V g / r u 5 N u x 4 U K B 1 8 k K z T F T / E n 0 f g 9 7 A C z Z 5 1 q B c R g C Q 1 4 Q q J o d P 4 A F W w D m k E s l l O a y / r 2 p w 6 j n R F Q w I 7 L 0 p d N K G C p z z Z A u l A A A A A L l B 8 K U r E e u L l 3 R 4 U 8 0 2 A r Z p p T U z M e H U s 3 c 7 q U r k d H d H g t V Q 4 i M j 0 5 x N + t e 4 H k J t F b n e J m t v + c p q E F W z t 4 f m q y g = = < / D a t a M a s h u p > 
</file>

<file path=customXml/itemProps1.xml><?xml version="1.0" encoding="utf-8"?>
<ds:datastoreItem xmlns:ds="http://schemas.openxmlformats.org/officeDocument/2006/customXml" ds:itemID="{1A1607CD-8D05-42D7-BB08-E202D2B46B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1D2CC2-5C3A-480F-9E2E-018A941A07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050102-6E6D-4956-B248-5FAC46C050E8}">
  <ds:schemaRefs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fa9d2f0-5494-45f9-9eb8-ec0cdb4a63ce"/>
    <ds:schemaRef ds:uri="http://purl.org/dc/elements/1.1/"/>
    <ds:schemaRef ds:uri="http://schemas.microsoft.com/office/2006/documentManagement/types"/>
    <ds:schemaRef ds:uri="d24619a9-60b3-4eda-9432-ac5f06646f89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AD4334DC-E8BE-43A5-AEF6-79E5B031452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Members 2018</vt:lpstr>
      <vt:lpstr>Affiliate Members 2018</vt:lpstr>
    </vt:vector>
  </TitlesOfParts>
  <Company>The Nasdaq OMX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hemmi</dc:creator>
  <cp:lastModifiedBy>FESE</cp:lastModifiedBy>
  <dcterms:created xsi:type="dcterms:W3CDTF">2014-11-21T14:58:11Z</dcterms:created>
  <dcterms:modified xsi:type="dcterms:W3CDTF">2019-02-12T12:05:16Z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0x010100815C77E73AEFD04D94341C4F3ECCB34A</vt:lpwstr>
  </property>
</Properties>
</file>