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e Ardito\Desktop\"/>
    </mc:Choice>
  </mc:AlternateContent>
  <bookViews>
    <workbookView xWindow="0" yWindow="0" windowWidth="38400" windowHeight="16965" xr2:uid="{00000000-000D-0000-FFFF-FFFF00000000}"/>
  </bookViews>
  <sheets>
    <sheet name="Members 2013" sheetId="1" r:id="rId1"/>
    <sheet name="Affiliated Member 2013" sheetId="5" r:id="rId2"/>
  </sheets>
  <definedNames>
    <definedName name="_xlnm._FilterDatabase" localSheetId="1" hidden="1">'Affiliated Member 2013'!$C$11:$C$14</definedName>
    <definedName name="_xlnm._FilterDatabase" localSheetId="0" hidden="1">'Members 2013'!$B$8:$AC$120</definedName>
  </definedNames>
  <calcPr calcId="171026"/>
</workbook>
</file>

<file path=xl/calcChain.xml><?xml version="1.0" encoding="utf-8"?>
<calcChain xmlns="http://schemas.openxmlformats.org/spreadsheetml/2006/main">
  <c r="L22" i="1" l="1"/>
  <c r="K22" i="1"/>
  <c r="J22" i="1"/>
  <c r="M99" i="1"/>
  <c r="M88" i="1"/>
  <c r="M89" i="1"/>
  <c r="M90" i="1"/>
  <c r="M91" i="1"/>
  <c r="M92" i="1"/>
  <c r="M93" i="1"/>
  <c r="M94" i="1"/>
  <c r="M95" i="1"/>
  <c r="M96" i="1"/>
  <c r="M98" i="1"/>
  <c r="M97" i="1"/>
  <c r="M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Michele Ardito</author>
  </authors>
  <commentList>
    <comment ref="AC33" authorId="0" shapeId="0" xr:uid="{70DE34E5-76B7-4247-BE0A-59E4BD72EA0F}">
      <text>
        <r>
          <rPr>
            <sz val="9"/>
            <color indexed="81"/>
            <rFont val="Tahoma"/>
            <charset val="1"/>
          </rPr>
          <t>FY ends: 30/09/2016</t>
        </r>
      </text>
    </comment>
    <comment ref="AC35" authorId="0" shapeId="0" xr:uid="{03BE192D-7B0C-4961-A95E-4D2C6DC50B79}">
      <text>
        <r>
          <rPr>
            <sz val="9"/>
            <color indexed="81"/>
            <rFont val="Tahoma"/>
            <family val="2"/>
          </rPr>
          <t>FY ends: 31/03/2016</t>
        </r>
      </text>
    </comment>
    <comment ref="AC44" authorId="0" shapeId="0" xr:uid="{D4320707-1AA7-44C5-9E2E-D1A63216F0EC}">
      <text>
        <r>
          <rPr>
            <sz val="9"/>
            <color indexed="81"/>
            <rFont val="Tahoma"/>
            <family val="2"/>
          </rPr>
          <t xml:space="preserve">FY ends: 31/03/2016
</t>
        </r>
      </text>
    </comment>
    <comment ref="AC55" authorId="0" shapeId="0" xr:uid="{A5E0281E-8C73-43FF-BF82-768FB5371A06}">
      <text>
        <r>
          <rPr>
            <sz val="9"/>
            <color indexed="81"/>
            <rFont val="Tahoma"/>
            <family val="2"/>
          </rPr>
          <t>FY ends: 30/06/2016</t>
        </r>
      </text>
    </comment>
    <comment ref="AC58" authorId="0" shapeId="0" xr:uid="{EF0537D5-62BA-4ECD-8F15-EE7DC561EA41}">
      <text>
        <r>
          <rPr>
            <sz val="9"/>
            <color indexed="81"/>
            <rFont val="Tahoma"/>
            <family val="2"/>
          </rPr>
          <t>FY ends: 31/03/2016</t>
        </r>
      </text>
    </comment>
    <comment ref="AC66" authorId="0" shapeId="0" xr:uid="{EF9C36E8-C30D-4D90-9AFB-F358E0C41728}">
      <text>
        <r>
          <rPr>
            <sz val="9"/>
            <color indexed="81"/>
            <rFont val="Tahoma"/>
            <family val="2"/>
          </rPr>
          <t xml:space="preserve">FY ends: 31/03/2017
</t>
        </r>
      </text>
    </comment>
    <comment ref="AC69" authorId="0" shapeId="0" xr:uid="{3FCC1FC3-AC20-4A6C-A05A-31660D17AE53}">
      <text>
        <r>
          <rPr>
            <sz val="9"/>
            <color indexed="81"/>
            <rFont val="Tahoma"/>
            <family val="2"/>
          </rPr>
          <t>FY end: 31/03/2016</t>
        </r>
      </text>
    </comment>
    <comment ref="AC71" authorId="0" shapeId="0" xr:uid="{4FA0C333-294F-4D2B-8279-5A637C2FB12F}">
      <text>
        <r>
          <rPr>
            <sz val="9"/>
            <color indexed="81"/>
            <rFont val="Tahoma"/>
            <family val="2"/>
          </rPr>
          <t>FY end: 31/07/2016</t>
        </r>
      </text>
    </comment>
    <comment ref="AC79" authorId="0" shapeId="0" xr:uid="{544D0EF4-7A38-4BD2-B049-692BB84AB185}">
      <text>
        <r>
          <rPr>
            <sz val="9"/>
            <color indexed="81"/>
            <rFont val="Tahoma"/>
            <family val="2"/>
          </rPr>
          <t>FY end: 31/07/2016</t>
        </r>
      </text>
    </comment>
  </commentList>
</comments>
</file>

<file path=xl/sharedStrings.xml><?xml version="1.0" encoding="utf-8"?>
<sst xmlns="http://schemas.openxmlformats.org/spreadsheetml/2006/main" count="1294" uniqueCount="388">
  <si>
    <t>List of IPO by exchange, market type and investment flow - YEAR 2013</t>
  </si>
  <si>
    <t>Investment Flows (EUR million)</t>
  </si>
  <si>
    <t>Name of</t>
  </si>
  <si>
    <t>Listing</t>
  </si>
  <si>
    <t>Domestic</t>
  </si>
  <si>
    <t>Market type</t>
  </si>
  <si>
    <t>Company</t>
  </si>
  <si>
    <t>Type of instrument</t>
  </si>
  <si>
    <t>Total Market Capitalisation</t>
  </si>
  <si>
    <t>Newly issued</t>
  </si>
  <si>
    <t>Already issued</t>
  </si>
  <si>
    <t>Sum of newly &amp; already</t>
  </si>
  <si>
    <t>Exchange</t>
  </si>
  <si>
    <t>Date</t>
  </si>
  <si>
    <t>/Foreign</t>
  </si>
  <si>
    <t>RM/MTF</t>
  </si>
  <si>
    <t>Name</t>
  </si>
  <si>
    <t>Investment fund/other</t>
  </si>
  <si>
    <t>Ticker/Symbol</t>
  </si>
  <si>
    <t>ISIN</t>
  </si>
  <si>
    <t>on 1st trading day EUR million</t>
  </si>
  <si>
    <t>shares</t>
  </si>
  <si>
    <t>issued shares</t>
  </si>
  <si>
    <t>ATHEX</t>
  </si>
  <si>
    <t>Foreign</t>
  </si>
  <si>
    <t>RM</t>
  </si>
  <si>
    <t>COCA-COLA HBC AG</t>
  </si>
  <si>
    <t>Equity</t>
  </si>
  <si>
    <t>EEE</t>
  </si>
  <si>
    <t>CH0198251305</t>
  </si>
  <si>
    <t>BME</t>
  </si>
  <si>
    <t>Liberbank, S.A.</t>
  </si>
  <si>
    <t>LBK</t>
  </si>
  <si>
    <t>ES0168675009</t>
  </si>
  <si>
    <t>MTF</t>
  </si>
  <si>
    <t>Ebioss Energy, AD</t>
  </si>
  <si>
    <t>EBI</t>
  </si>
  <si>
    <t>BG1100025128</t>
  </si>
  <si>
    <t>Borsa Istanbul</t>
  </si>
  <si>
    <t>Halk Gayrimenkul Yatırım Ortaklığı A.Ş.</t>
  </si>
  <si>
    <t>HLGYO</t>
  </si>
  <si>
    <t>TREHLGY00016</t>
  </si>
  <si>
    <t>Servet Gayrimenkul Yatırım Ortaklığı A.Ş.</t>
  </si>
  <si>
    <t>SRVGY</t>
  </si>
  <si>
    <t>TRESRGY00010</t>
  </si>
  <si>
    <t>Pegasus Hava Taşımacılığı A.Ş.</t>
  </si>
  <si>
    <t>PGSUS</t>
  </si>
  <si>
    <t>TREPEGS00016</t>
  </si>
  <si>
    <t>Royal Halı İplik Tekstil Mobilya San. Ve Tic. A.Ş.</t>
  </si>
  <si>
    <t>ROYAL</t>
  </si>
  <si>
    <t>TRERHLI00016</t>
  </si>
  <si>
    <t>Panora Gayrimenkul Yatırım Ortaklığı A.Ş.</t>
  </si>
  <si>
    <t>PAGYO</t>
  </si>
  <si>
    <t>TREPGYO00013</t>
  </si>
  <si>
    <t xml:space="preserve">Akyürek Tüketim Ürünleri Pazarlama Dağıtım ve Ticaret A.Ş. </t>
  </si>
  <si>
    <t>AKPAZ</t>
  </si>
  <si>
    <t>TREAKYP00014</t>
  </si>
  <si>
    <t>Bucharest SE</t>
  </si>
  <si>
    <t>Romgaz</t>
  </si>
  <si>
    <t>SNG</t>
  </si>
  <si>
    <t>ROSNGNACNOR3</t>
  </si>
  <si>
    <t>Nuclearelectrica</t>
  </si>
  <si>
    <t>SNN</t>
  </si>
  <si>
    <t>ROSNNEACNOR8</t>
  </si>
  <si>
    <t>Budapest SE</t>
  </si>
  <si>
    <t>ALTERA Plc.</t>
  </si>
  <si>
    <t>ALTERA</t>
  </si>
  <si>
    <t xml:space="preserve">HU0000115308 </t>
  </si>
  <si>
    <t>Bulgarian SE - Sofia</t>
  </si>
  <si>
    <t>Elana Agrocredit AD</t>
  </si>
  <si>
    <t>0EA</t>
  </si>
  <si>
    <t>BG1100040101</t>
  </si>
  <si>
    <t>Cyprus SE</t>
  </si>
  <si>
    <t>CAIR</t>
  </si>
  <si>
    <t>CY0002900716</t>
  </si>
  <si>
    <t>Global Digital Services Plc</t>
  </si>
  <si>
    <t>STC</t>
  </si>
  <si>
    <t>MT0000730102</t>
  </si>
  <si>
    <t>TAN-DA HOLDINGS PUBLIC COMPANY LTD</t>
  </si>
  <si>
    <t>TANDA</t>
  </si>
  <si>
    <t>CY0103700213</t>
  </si>
  <si>
    <t>VIRETA INVESTMENTS PLC</t>
  </si>
  <si>
    <t>VIRE</t>
  </si>
  <si>
    <t>CY0103680217</t>
  </si>
  <si>
    <t>PRECISE LOGISTIGS PUBLIC COMPANY LTD</t>
  </si>
  <si>
    <t>PRLOG</t>
  </si>
  <si>
    <t>CY0103720211</t>
  </si>
  <si>
    <t>LBY Holding Public Company Ltd</t>
  </si>
  <si>
    <t>LBYHO</t>
  </si>
  <si>
    <t>CY0103730210</t>
  </si>
  <si>
    <t>Deutsche Börse</t>
  </si>
  <si>
    <t>LEG Immobilien AG</t>
  </si>
  <si>
    <t>LEG</t>
  </si>
  <si>
    <t>DE000LEG1110</t>
  </si>
  <si>
    <t>RTL Group S.A.</t>
  </si>
  <si>
    <t>RRTL</t>
  </si>
  <si>
    <t>LU0061462528</t>
  </si>
  <si>
    <t>KION Group AG</t>
  </si>
  <si>
    <t>KGX</t>
  </si>
  <si>
    <t>DE000KGX8881</t>
  </si>
  <si>
    <t>OSRAM Licht AG</t>
  </si>
  <si>
    <t>OSR</t>
  </si>
  <si>
    <t>DE000LED4000</t>
  </si>
  <si>
    <t>n/a</t>
  </si>
  <si>
    <t>Deutsche Annington Immobilien SE</t>
  </si>
  <si>
    <t>ANN</t>
  </si>
  <si>
    <t>DE000A1ML7J1</t>
  </si>
  <si>
    <t>Bastei Luebbe AG</t>
  </si>
  <si>
    <t>BST</t>
  </si>
  <si>
    <t>DE000A1X3YY0</t>
  </si>
  <si>
    <t>Euronext</t>
  </si>
  <si>
    <t>Spineguard</t>
  </si>
  <si>
    <t>ALSGD</t>
  </si>
  <si>
    <t>FR0011464452</t>
  </si>
  <si>
    <t>Ekinops</t>
  </si>
  <si>
    <t>EKI</t>
  </si>
  <si>
    <t>FR0011466069</t>
  </si>
  <si>
    <t>Erytech Pharma</t>
  </si>
  <si>
    <t>ERYP</t>
  </si>
  <si>
    <t>FR0011471135</t>
  </si>
  <si>
    <t>Ymagis</t>
  </si>
  <si>
    <t>MAGIS</t>
  </si>
  <si>
    <t>FR0011471291</t>
  </si>
  <si>
    <t>Nexponor - Sicafi sa</t>
  </si>
  <si>
    <t>ALNOR</t>
  </si>
  <si>
    <t>PTNEX0AM0002</t>
  </si>
  <si>
    <t>Bpost SA/NV</t>
  </si>
  <si>
    <t>BPOST</t>
  </si>
  <si>
    <t>BE0974268972</t>
  </si>
  <si>
    <t>Cardio3 Biosciences</t>
  </si>
  <si>
    <t>CARD</t>
  </si>
  <si>
    <t>BE0974260896</t>
  </si>
  <si>
    <t>MND</t>
  </si>
  <si>
    <t>FR0011584549</t>
  </si>
  <si>
    <t>Blue Solutions</t>
  </si>
  <si>
    <t>BLUE</t>
  </si>
  <si>
    <t>FR0011592104</t>
  </si>
  <si>
    <t>Numericable Group</t>
  </si>
  <si>
    <t>NUM</t>
  </si>
  <si>
    <t>FR0011594233</t>
  </si>
  <si>
    <t>Implanet</t>
  </si>
  <si>
    <t>IMPL</t>
  </si>
  <si>
    <t>FR0010458729</t>
  </si>
  <si>
    <t>Tarkett</t>
  </si>
  <si>
    <t>TKTT</t>
  </si>
  <si>
    <t>FR0004188670</t>
  </si>
  <si>
    <t>ROSA</t>
  </si>
  <si>
    <t>FR0010892950</t>
  </si>
  <si>
    <t>CTT Correios Portugal</t>
  </si>
  <si>
    <t>CTT</t>
  </si>
  <si>
    <t>PTCTT0AM0001</t>
  </si>
  <si>
    <t>Carbios</t>
  </si>
  <si>
    <t>ALCRB</t>
  </si>
  <si>
    <t>FR0011648716</t>
  </si>
  <si>
    <t>Caixa Economica Montepio Geral</t>
  </si>
  <si>
    <t>MPIO</t>
  </si>
  <si>
    <t>PTCMHUIM0015</t>
  </si>
  <si>
    <t>QRF COMM VA</t>
  </si>
  <si>
    <t>QRF</t>
  </si>
  <si>
    <t>BE0974272040</t>
  </si>
  <si>
    <t>Irish SE</t>
  </si>
  <si>
    <t>GREEN REIT PLC</t>
  </si>
  <si>
    <t>Irish Stock Exchange: GN1  London Stock Exchange  GRN2</t>
  </si>
  <si>
    <t>IE00BBR67J55  </t>
  </si>
  <si>
    <t>GAME ACCOUNT NETWORK PLC - ESM</t>
  </si>
  <si>
    <t>Irish Stock Exchange: GAME London Stock Exchange:GAME</t>
  </si>
  <si>
    <t>GB00BGCC6189  </t>
  </si>
  <si>
    <t>MINCON GROUP PLC - ESM</t>
  </si>
  <si>
    <t>Irish Stock Exchange: MIO London Stock Exchange: MCON</t>
  </si>
  <si>
    <t>E00BD64C665 </t>
  </si>
  <si>
    <t>HIBERNIA REIT PLC</t>
  </si>
  <si>
    <t>Irish Stock Exchange:HBRN.IR London Stock Exchange: HBRN</t>
  </si>
  <si>
    <t>IE00BGHQ1986  </t>
  </si>
  <si>
    <t>Luxembourg SE</t>
  </si>
  <si>
    <t>RATTANINDIA INFRASTRUCTURE LIMITED</t>
  </si>
  <si>
    <t>INDIN LX</t>
  </si>
  <si>
    <t>US45410A1060</t>
  </si>
  <si>
    <t>INNOLUX CORPORATION</t>
  </si>
  <si>
    <t>CINRS LX
CINRA LX</t>
  </si>
  <si>
    <t>US45779M4024
US45779M3034</t>
  </si>
  <si>
    <t>BAL HARBOUR REAL ESTATE FUND</t>
  </si>
  <si>
    <t>BALH LX</t>
  </si>
  <si>
    <t>KYG5736G1073</t>
  </si>
  <si>
    <t>ZYLOG SYSTEMS LIMITED</t>
  </si>
  <si>
    <t>ZYLOG LX</t>
  </si>
  <si>
    <t>US98985V1044</t>
  </si>
  <si>
    <t>ZEE LEARN LIMITED</t>
  </si>
  <si>
    <t>ZELE LX</t>
  </si>
  <si>
    <t>US9892181028</t>
  </si>
  <si>
    <t>INDIABULLS HOUSING FINANCE LIMITED</t>
  </si>
  <si>
    <t>IHFL LX</t>
  </si>
  <si>
    <t>US45410E1082</t>
  </si>
  <si>
    <t>HERMES MICROVISION INC.</t>
  </si>
  <si>
    <t>HERMES1 LX
HERMES LX</t>
  </si>
  <si>
    <t>US42751U2050
US42751U1060</t>
  </si>
  <si>
    <t>ZAI CAPITAL GROUP S.A.</t>
  </si>
  <si>
    <t>ZAICG LX</t>
  </si>
  <si>
    <t>LU0982016452</t>
  </si>
  <si>
    <t>MATEL HOLDINGS LIMITED &amp; MAGYAR TELECOM B.V.</t>
  </si>
  <si>
    <t>/
/</t>
  </si>
  <si>
    <t>Malta SE</t>
  </si>
  <si>
    <t>Tigné Mall plc Ordinary Shares</t>
  </si>
  <si>
    <t>TML</t>
  </si>
  <si>
    <t>MT0000740101</t>
  </si>
  <si>
    <t>NASDAQ</t>
  </si>
  <si>
    <t>Vátryggingafélag Íslands hf.</t>
  </si>
  <si>
    <t>VIS</t>
  </si>
  <si>
    <t>IS0000007078</t>
  </si>
  <si>
    <t>Taaleritehdas Oyj</t>
  </si>
  <si>
    <t>TAALB</t>
  </si>
  <si>
    <t>FI4000062195</t>
  </si>
  <si>
    <t>Tryggingamiðstöðin hf.</t>
  </si>
  <si>
    <t>TM</t>
  </si>
  <si>
    <t>IS0000000586</t>
  </si>
  <si>
    <t>Oscar Properties Holding AB</t>
  </si>
  <si>
    <t>OP</t>
  </si>
  <si>
    <t>SE0005096369</t>
  </si>
  <si>
    <t>Kentima Holding AB</t>
  </si>
  <si>
    <t>KENH</t>
  </si>
  <si>
    <t>SE0005100757</t>
  </si>
  <si>
    <t>Matas A/S</t>
  </si>
  <si>
    <t>MATAS</t>
  </si>
  <si>
    <t>DK0060497295</t>
  </si>
  <si>
    <t xml:space="preserve">Orava Residential Real Estate Investment Trust plc </t>
  </si>
  <si>
    <t>OREIT</t>
  </si>
  <si>
    <t>FI4000068614</t>
  </si>
  <si>
    <t>Mindmancer AB</t>
  </si>
  <si>
    <t>MIND</t>
  </si>
  <si>
    <t>SE0005365681</t>
  </si>
  <si>
    <t>Restamax Oyj</t>
  </si>
  <si>
    <t>RESTA</t>
  </si>
  <si>
    <t>FI4000064332</t>
  </si>
  <si>
    <t>Platzer Fastigheter AB</t>
  </si>
  <si>
    <t>PLAZ B</t>
  </si>
  <si>
    <t>SE0004977692</t>
  </si>
  <si>
    <t>Ferronordic Machines AB</t>
  </si>
  <si>
    <t>FNMA PREF</t>
  </si>
  <si>
    <t>SE0005465929</t>
  </si>
  <si>
    <t>SNTC</t>
  </si>
  <si>
    <t>FI4000072772</t>
  </si>
  <si>
    <t>N1 hf</t>
  </si>
  <si>
    <t>N1</t>
  </si>
  <si>
    <t>IS0000020584</t>
  </si>
  <si>
    <t>North Chemical AB</t>
  </si>
  <si>
    <t>NOCH</t>
  </si>
  <si>
    <t>SE0005504669</t>
  </si>
  <si>
    <t>Oslo Børs</t>
  </si>
  <si>
    <t>Asetek</t>
  </si>
  <si>
    <t>ASETEK</t>
  </si>
  <si>
    <t>DK0060477263</t>
  </si>
  <si>
    <t>EAM Solar</t>
  </si>
  <si>
    <t>EAM</t>
  </si>
  <si>
    <t>NO0010607781</t>
  </si>
  <si>
    <t>Serodus</t>
  </si>
  <si>
    <t>SER</t>
  </si>
  <si>
    <t>NO0010549801</t>
  </si>
  <si>
    <t>MultiClient Geophysical</t>
  </si>
  <si>
    <t>MCG</t>
  </si>
  <si>
    <t>NO0010657604</t>
  </si>
  <si>
    <t>Ocean Yield</t>
  </si>
  <si>
    <t>OCY</t>
  </si>
  <si>
    <t>NO0010657448</t>
  </si>
  <si>
    <t>Odfjell Drilling</t>
  </si>
  <si>
    <t>ODL</t>
  </si>
  <si>
    <t>BMG671801022</t>
  </si>
  <si>
    <t>Western Bulk</t>
  </si>
  <si>
    <t>WBULK</t>
  </si>
  <si>
    <t>NO0010691298</t>
  </si>
  <si>
    <t>BW LPG</t>
  </si>
  <si>
    <t>BWLPG</t>
  </si>
  <si>
    <t>BMG173841013</t>
  </si>
  <si>
    <t>Napatech</t>
  </si>
  <si>
    <t>NAPA</t>
  </si>
  <si>
    <t>DK0060520450</t>
  </si>
  <si>
    <t>Atlantic Petroleum</t>
  </si>
  <si>
    <t>ATLA NOK</t>
  </si>
  <si>
    <t>FO000A0DN9X4</t>
  </si>
  <si>
    <t>Link Mobility Group</t>
  </si>
  <si>
    <t>LINK</t>
  </si>
  <si>
    <t>NO0010219702</t>
  </si>
  <si>
    <t>SIX Swiss Exchange</t>
  </si>
  <si>
    <t>Cembra Money Bank AG</t>
  </si>
  <si>
    <t>CMBN</t>
  </si>
  <si>
    <t>CH0225173167</t>
  </si>
  <si>
    <t>Warsaw SE</t>
  </si>
  <si>
    <t>POLSKI HOLDING NIERUCHOMOŚCI S.A.</t>
  </si>
  <si>
    <t>PHN</t>
  </si>
  <si>
    <t>PLPHN0000014</t>
  </si>
  <si>
    <t>MABION S.A.</t>
  </si>
  <si>
    <t>MAB</t>
  </si>
  <si>
    <t>PLMBION00016</t>
  </si>
  <si>
    <t>FEERUM S.A.</t>
  </si>
  <si>
    <t>FEE</t>
  </si>
  <si>
    <t>PLFEERM00018</t>
  </si>
  <si>
    <t>TARCZYŃSKI S.A.</t>
  </si>
  <si>
    <t>TAR</t>
  </si>
  <si>
    <t>PLTRCZN00016</t>
  </si>
  <si>
    <t>PLATINIUM PROPERTIES GROUP S.A.</t>
  </si>
  <si>
    <t>PPG</t>
  </si>
  <si>
    <t>PLPLPGR00010</t>
  </si>
  <si>
    <t>AVIAAM LEASING AB</t>
  </si>
  <si>
    <t>AAL</t>
  </si>
  <si>
    <t>LT0000128555</t>
  </si>
  <si>
    <t>GLOBAL COSMED S.A.</t>
  </si>
  <si>
    <t>GLC</t>
  </si>
  <si>
    <t>PLGLBLC00011</t>
  </si>
  <si>
    <t>OT LOGISTICS S.A.</t>
  </si>
  <si>
    <t>OTS</t>
  </si>
  <si>
    <t>PLODRTS00017</t>
  </si>
  <si>
    <t>PEIXIN INTERNATIONAL GROUP NV</t>
  </si>
  <si>
    <t>PEX</t>
  </si>
  <si>
    <t>NL0010577052</t>
  </si>
  <si>
    <t>MLP GROUP S.A.</t>
  </si>
  <si>
    <t>MLG</t>
  </si>
  <si>
    <t>PKP CARGO S.A.</t>
  </si>
  <si>
    <t>PKP</t>
  </si>
  <si>
    <t>PLPKPCR00011</t>
  </si>
  <si>
    <t>MERCATOR MEDICAL S.A.</t>
  </si>
  <si>
    <t>MRC</t>
  </si>
  <si>
    <t>PLMRCTR00015</t>
  </si>
  <si>
    <t>NEWAG S.A.</t>
  </si>
  <si>
    <t>NWG</t>
  </si>
  <si>
    <t>PLNEWAG00012</t>
  </si>
  <si>
    <t>ENERGA S.A.</t>
  </si>
  <si>
    <t>ENG</t>
  </si>
  <si>
    <t>PLENERG00022</t>
  </si>
  <si>
    <t>CAPITAL PARK S.A.</t>
  </si>
  <si>
    <t>CPG</t>
  </si>
  <si>
    <t>PLCPPRK00037</t>
  </si>
  <si>
    <t>ELEMENTAL HOLDING S.A.</t>
  </si>
  <si>
    <t>EMT</t>
  </si>
  <si>
    <t>GORENJE GOSPODINJSKI APARATI, d.d.</t>
  </si>
  <si>
    <t>GRV</t>
  </si>
  <si>
    <t>Investment Flows (€ million)</t>
  </si>
  <si>
    <t>Name of Exchange</t>
  </si>
  <si>
    <t>on 1st trading day € million</t>
  </si>
  <si>
    <t>Tel-Aviv SE</t>
  </si>
  <si>
    <t>Kadimastem</t>
  </si>
  <si>
    <t>KDST</t>
  </si>
  <si>
    <t>IL0011284614</t>
  </si>
  <si>
    <t>Somoto</t>
  </si>
  <si>
    <t>SMTO</t>
  </si>
  <si>
    <t>VGG826421023</t>
  </si>
  <si>
    <t>Mendelson Infrastructures</t>
  </si>
  <si>
    <t>MNIN</t>
  </si>
  <si>
    <t>IL0011294449</t>
  </si>
  <si>
    <t>I.D.I. Insurance</t>
  </si>
  <si>
    <t>IDIN</t>
  </si>
  <si>
    <t>IL0011295016</t>
  </si>
  <si>
    <t>Average Turnover (EUR thousands)</t>
  </si>
  <si>
    <t>Yearly Turnover (EUR thousands)</t>
  </si>
  <si>
    <t>Cyprus Airways Public Ltd *</t>
  </si>
  <si>
    <t>Revenues for the year (EUR thousands)</t>
  </si>
  <si>
    <t>PLMLPGR00017</t>
  </si>
  <si>
    <t xml:space="preserve">* Exercise of Rights Issue </t>
  </si>
  <si>
    <t>Sanitec Oyj **</t>
  </si>
  <si>
    <t>** Sanitec Group was acquired by Geberit in February 2015 and the Sanitec share was delisted from Nasdaq Stockholm with last day of trading on February 27, 2015.</t>
  </si>
  <si>
    <t>Orege</t>
  </si>
  <si>
    <t>OREGE</t>
  </si>
  <si>
    <t>FR0010609206</t>
  </si>
  <si>
    <t>Roctool</t>
  </si>
  <si>
    <t>ALROC</t>
  </si>
  <si>
    <t>FR0010523167</t>
  </si>
  <si>
    <t>ASUSTEK COMPUTER INC.</t>
  </si>
  <si>
    <t xml:space="preserve">US04648R6053 US04648R5063   </t>
  </si>
  <si>
    <t>EVONIK INDUSTRIES AG</t>
  </si>
  <si>
    <t>EVNK LX</t>
  </si>
  <si>
    <t>DE000EVNK013</t>
  </si>
  <si>
    <t>FUBON FINANCIAL HOLDING CO., LTD</t>
  </si>
  <si>
    <t>FFHCA LX               FFHCR LX</t>
  </si>
  <si>
    <t>US3595154002   US3595153012</t>
  </si>
  <si>
    <t>PROSIEBENSAT.1 MEDIA SE</t>
  </si>
  <si>
    <t>PSM LX</t>
  </si>
  <si>
    <t>DE000PSM7770</t>
  </si>
  <si>
    <t xml:space="preserve"> ASKD LX ASUTY LX</t>
  </si>
  <si>
    <t>RNTSMedia</t>
  </si>
  <si>
    <t>RNTS LX</t>
  </si>
  <si>
    <t>NL0010315453</t>
  </si>
  <si>
    <t xml:space="preserve"> n/a </t>
  </si>
  <si>
    <t>XS0985878379
XS0985878452</t>
  </si>
  <si>
    <r>
      <t>issued shares</t>
    </r>
    <r>
      <rPr>
        <vertAlign val="superscript"/>
        <sz val="11"/>
        <color theme="1"/>
        <rFont val="Calibri"/>
        <family val="2"/>
        <scheme val="minor"/>
      </rPr>
      <t>3</t>
    </r>
  </si>
  <si>
    <t>Number of employees</t>
  </si>
  <si>
    <t xml:space="preserve">                              -  </t>
  </si>
  <si>
    <t>Medtech***</t>
  </si>
  <si>
    <t>*** Company delisted</t>
  </si>
  <si>
    <t>Note: Currencies different from the Euro have been converted based on the exchange rate of 31.12.2016. Source: Oanda (www.oanda.com)</t>
  </si>
  <si>
    <t>PLELMTL00017</t>
  </si>
  <si>
    <t>SI0031104076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</si>
</sst>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dd/mm/yy;@"/>
    <numFmt numFmtId="166" formatCode="_-* #,##0.0_-;\-* #,##0.0_-;_-* &quot;-&quot;??_-;_-@_-"/>
    <numFmt numFmtId="167" formatCode="0.0"/>
    <numFmt numFmtId="168" formatCode="_-* #,##0_-;\-* #,##0_-;_-* &quot;-&quot;??_-;_-@_-"/>
    <numFmt numFmtId="169" formatCode="_-* #,##0.00\ _k_r_-;\-* #,##0.00\ _k_r_-;_-* &quot;-&quot;??\ _k_r_-;_-@_-"/>
    <numFmt numFmtId="170" formatCode="_-* #,##0.00\ &quot;kr&quot;_-;\-* #,##0.00\ &quot;kr&quot;_-;_-* &quot;-&quot;??\ &quot;kr&quot;_-;_-@_-"/>
    <numFmt numFmtId="171" formatCode="_-* #,##0.00\ _€_-;\-* #,##0.00\ _€_-;_-* &quot;-&quot;??\ _€_-;_-@_-"/>
    <numFmt numFmtId="172" formatCode="_-* #,##0.00\ &quot;zł&quot;_-;\-* #,##0.00\ &quot;zł&quot;_-;_-* &quot;-&quot;??\ &quot;zł&quot;_-;_-@_-"/>
    <numFmt numFmtId="173" formatCode="_-* #,##0.00\ _T_L_-;\-* #,##0.00\ _T_L_-;_-* &quot;-&quot;??\ _T_L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18"/>
      <color theme="9" tint="-0.249977111117893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  <charset val="161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11" xfId="0" applyFont="1" applyFill="1" applyBorder="1"/>
    <xf numFmtId="0" fontId="15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165" fontId="17" fillId="0" borderId="7" xfId="0" applyNumberFormat="1" applyFont="1" applyBorder="1" applyAlignment="1">
      <alignment horizontal="center"/>
    </xf>
    <xf numFmtId="166" fontId="17" fillId="0" borderId="8" xfId="34" applyNumberFormat="1" applyFont="1" applyBorder="1" applyAlignment="1">
      <alignment horizontal="right"/>
    </xf>
    <xf numFmtId="166" fontId="18" fillId="0" borderId="8" xfId="34" applyNumberFormat="1" applyFont="1" applyBorder="1" applyAlignment="1"/>
    <xf numFmtId="167" fontId="18" fillId="0" borderId="7" xfId="34" applyNumberFormat="1" applyFont="1" applyFill="1" applyBorder="1" applyAlignment="1">
      <alignment horizontal="right" wrapText="1"/>
    </xf>
    <xf numFmtId="166" fontId="17" fillId="5" borderId="8" xfId="34" applyNumberFormat="1" applyFont="1" applyFill="1" applyBorder="1"/>
    <xf numFmtId="166" fontId="17" fillId="5" borderId="24" xfId="34" applyNumberFormat="1" applyFont="1" applyFill="1" applyBorder="1"/>
    <xf numFmtId="166" fontId="17" fillId="3" borderId="8" xfId="34" applyNumberFormat="1" applyFont="1" applyFill="1" applyBorder="1"/>
    <xf numFmtId="166" fontId="17" fillId="3" borderId="28" xfId="34" applyNumberFormat="1" applyFont="1" applyFill="1" applyBorder="1"/>
    <xf numFmtId="166" fontId="18" fillId="6" borderId="8" xfId="34" applyNumberFormat="1" applyFont="1" applyFill="1" applyBorder="1"/>
    <xf numFmtId="166" fontId="17" fillId="5" borderId="26" xfId="34" applyNumberFormat="1" applyFont="1" applyFill="1" applyBorder="1"/>
    <xf numFmtId="166" fontId="17" fillId="3" borderId="22" xfId="34" applyNumberFormat="1" applyFont="1" applyFill="1" applyBorder="1"/>
    <xf numFmtId="166" fontId="18" fillId="6" borderId="7" xfId="34" applyNumberFormat="1" applyFont="1" applyFill="1" applyBorder="1"/>
    <xf numFmtId="166" fontId="18" fillId="0" borderId="8" xfId="34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6" fontId="17" fillId="0" borderId="0" xfId="34" applyNumberFormat="1" applyFont="1" applyBorder="1" applyAlignment="1">
      <alignment horizontal="right"/>
    </xf>
    <xf numFmtId="167" fontId="18" fillId="0" borderId="0" xfId="34" applyNumberFormat="1" applyFont="1" applyFill="1" applyBorder="1" applyAlignment="1">
      <alignment horizontal="right" wrapText="1"/>
    </xf>
    <xf numFmtId="166" fontId="18" fillId="0" borderId="0" xfId="34" applyNumberFormat="1" applyFont="1" applyBorder="1" applyAlignment="1">
      <alignment horizontal="right"/>
    </xf>
    <xf numFmtId="0" fontId="9" fillId="0" borderId="0" xfId="0" applyFont="1" applyAlignment="1"/>
    <xf numFmtId="3" fontId="9" fillId="0" borderId="0" xfId="0" applyNumberFormat="1" applyFont="1" applyAlignment="1"/>
    <xf numFmtId="0" fontId="18" fillId="0" borderId="0" xfId="0" applyFont="1"/>
    <xf numFmtId="3" fontId="11" fillId="0" borderId="0" xfId="0" applyNumberFormat="1" applyFont="1" applyAlignment="1">
      <alignment wrapText="1"/>
    </xf>
    <xf numFmtId="168" fontId="18" fillId="4" borderId="23" xfId="34" applyNumberFormat="1" applyFont="1" applyFill="1" applyBorder="1" applyAlignment="1">
      <alignment vertical="top"/>
    </xf>
    <xf numFmtId="168" fontId="18" fillId="4" borderId="8" xfId="34" applyNumberFormat="1" applyFont="1" applyFill="1" applyBorder="1" applyAlignment="1">
      <alignment vertical="top"/>
    </xf>
    <xf numFmtId="168" fontId="18" fillId="4" borderId="24" xfId="34" applyNumberFormat="1" applyFont="1" applyFill="1" applyBorder="1" applyAlignment="1">
      <alignment horizontal="right" vertical="top"/>
    </xf>
    <xf numFmtId="168" fontId="18" fillId="4" borderId="25" xfId="34" applyNumberFormat="1" applyFont="1" applyFill="1" applyBorder="1" applyAlignment="1">
      <alignment vertical="top"/>
    </xf>
    <xf numFmtId="168" fontId="18" fillId="4" borderId="7" xfId="34" applyNumberFormat="1" applyFont="1" applyFill="1" applyBorder="1" applyAlignment="1">
      <alignment vertical="top"/>
    </xf>
    <xf numFmtId="168" fontId="18" fillId="4" borderId="26" xfId="34" applyNumberFormat="1" applyFont="1" applyFill="1" applyBorder="1" applyAlignment="1">
      <alignment horizontal="right" vertical="top"/>
    </xf>
    <xf numFmtId="168" fontId="18" fillId="4" borderId="25" xfId="34" applyNumberFormat="1" applyFont="1" applyFill="1" applyBorder="1" applyAlignment="1">
      <alignment horizontal="right" vertical="top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25" fillId="2" borderId="0" xfId="0" applyFont="1" applyFill="1"/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165" fontId="28" fillId="0" borderId="7" xfId="0" applyNumberFormat="1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166" fontId="28" fillId="0" borderId="8" xfId="34" applyNumberFormat="1" applyFont="1" applyBorder="1" applyAlignment="1">
      <alignment horizontal="right"/>
    </xf>
    <xf numFmtId="167" fontId="28" fillId="0" borderId="7" xfId="34" applyNumberFormat="1" applyFont="1" applyFill="1" applyBorder="1" applyAlignment="1">
      <alignment horizontal="right" wrapText="1"/>
    </xf>
    <xf numFmtId="168" fontId="28" fillId="4" borderId="8" xfId="34" applyNumberFormat="1" applyFont="1" applyFill="1" applyBorder="1" applyAlignment="1">
      <alignment horizontal="right" vertical="top"/>
    </xf>
    <xf numFmtId="168" fontId="28" fillId="4" borderId="21" xfId="34" applyNumberFormat="1" applyFont="1" applyFill="1" applyBorder="1" applyAlignment="1">
      <alignment horizontal="right" vertical="top"/>
    </xf>
    <xf numFmtId="166" fontId="28" fillId="5" borderId="21" xfId="34" applyNumberFormat="1" applyFont="1" applyFill="1" applyBorder="1" applyAlignment="1">
      <alignment horizontal="right" vertical="top"/>
    </xf>
    <xf numFmtId="166" fontId="28" fillId="3" borderId="21" xfId="34" applyNumberFormat="1" applyFont="1" applyFill="1" applyBorder="1" applyAlignment="1">
      <alignment horizontal="right" vertical="top"/>
    </xf>
    <xf numFmtId="166" fontId="28" fillId="3" borderId="27" xfId="34" applyNumberFormat="1" applyFont="1" applyFill="1" applyBorder="1" applyAlignment="1">
      <alignment horizontal="right" vertical="top"/>
    </xf>
    <xf numFmtId="166" fontId="25" fillId="6" borderId="8" xfId="34" applyNumberFormat="1" applyFont="1" applyFill="1" applyBorder="1" applyAlignment="1">
      <alignment horizontal="right" vertical="top"/>
    </xf>
    <xf numFmtId="166" fontId="29" fillId="6" borderId="7" xfId="34" applyNumberFormat="1" applyFont="1" applyFill="1" applyBorder="1" applyAlignment="1">
      <alignment horizontal="right" vertical="top" wrapText="1"/>
    </xf>
    <xf numFmtId="168" fontId="28" fillId="4" borderId="7" xfId="34" applyNumberFormat="1" applyFont="1" applyFill="1" applyBorder="1" applyAlignment="1">
      <alignment horizontal="right" vertical="top" wrapText="1"/>
    </xf>
    <xf numFmtId="166" fontId="25" fillId="5" borderId="7" xfId="34" applyNumberFormat="1" applyFont="1" applyFill="1" applyBorder="1" applyAlignment="1">
      <alignment horizontal="right" vertical="top"/>
    </xf>
    <xf numFmtId="166" fontId="25" fillId="3" borderId="7" xfId="34" applyNumberFormat="1" applyFont="1" applyFill="1" applyBorder="1" applyAlignment="1">
      <alignment horizontal="right" vertical="top"/>
    </xf>
    <xf numFmtId="166" fontId="28" fillId="3" borderId="22" xfId="34" applyNumberFormat="1" applyFont="1" applyFill="1" applyBorder="1" applyAlignment="1">
      <alignment horizontal="right" vertical="top" wrapText="1"/>
    </xf>
    <xf numFmtId="166" fontId="25" fillId="6" borderId="7" xfId="34" applyNumberFormat="1" applyFont="1" applyFill="1" applyBorder="1" applyAlignment="1">
      <alignment horizontal="right" vertical="top"/>
    </xf>
    <xf numFmtId="0" fontId="28" fillId="0" borderId="7" xfId="0" applyFont="1" applyBorder="1" applyAlignment="1">
      <alignment horizontal="center"/>
    </xf>
    <xf numFmtId="0" fontId="28" fillId="0" borderId="7" xfId="0" applyFont="1" applyFill="1" applyBorder="1" applyAlignment="1">
      <alignment horizontal="center" wrapText="1"/>
    </xf>
    <xf numFmtId="166" fontId="28" fillId="0" borderId="7" xfId="34" applyNumberFormat="1" applyFont="1" applyFill="1" applyBorder="1" applyAlignment="1">
      <alignment horizontal="right" wrapText="1"/>
    </xf>
    <xf numFmtId="168" fontId="28" fillId="4" borderId="8" xfId="34" applyNumberFormat="1" applyFont="1" applyFill="1" applyBorder="1" applyAlignment="1">
      <alignment horizontal="right" vertical="top" wrapText="1"/>
    </xf>
    <xf numFmtId="166" fontId="28" fillId="6" borderId="7" xfId="34" applyNumberFormat="1" applyFont="1" applyFill="1" applyBorder="1" applyAlignment="1">
      <alignment horizontal="right" vertical="top" wrapText="1"/>
    </xf>
    <xf numFmtId="166" fontId="28" fillId="0" borderId="7" xfId="34" applyNumberFormat="1" applyFont="1" applyFill="1" applyBorder="1" applyAlignment="1">
      <alignment horizontal="right"/>
    </xf>
    <xf numFmtId="166" fontId="28" fillId="0" borderId="7" xfId="34" applyNumberFormat="1" applyFont="1" applyBorder="1" applyAlignment="1">
      <alignment horizontal="right"/>
    </xf>
    <xf numFmtId="167" fontId="28" fillId="0" borderId="7" xfId="34" applyNumberFormat="1" applyFont="1" applyBorder="1" applyAlignment="1">
      <alignment horizontal="right"/>
    </xf>
    <xf numFmtId="168" fontId="28" fillId="4" borderId="7" xfId="34" applyNumberFormat="1" applyFont="1" applyFill="1" applyBorder="1" applyAlignment="1">
      <alignment horizontal="right" vertical="top"/>
    </xf>
    <xf numFmtId="168" fontId="30" fillId="4" borderId="7" xfId="34" applyNumberFormat="1" applyFont="1" applyFill="1" applyBorder="1" applyAlignment="1">
      <alignment horizontal="right" vertical="top" wrapText="1"/>
    </xf>
    <xf numFmtId="168" fontId="30" fillId="4" borderId="7" xfId="34" applyNumberFormat="1" applyFont="1" applyFill="1" applyBorder="1" applyAlignment="1">
      <alignment horizontal="right" vertical="top"/>
    </xf>
    <xf numFmtId="166" fontId="25" fillId="0" borderId="7" xfId="34" applyNumberFormat="1" applyFont="1" applyBorder="1" applyAlignment="1">
      <alignment horizontal="right"/>
    </xf>
    <xf numFmtId="0" fontId="28" fillId="0" borderId="7" xfId="0" applyFont="1" applyBorder="1" applyAlignment="1">
      <alignment horizontal="center" wrapText="1"/>
    </xf>
    <xf numFmtId="3" fontId="23" fillId="0" borderId="0" xfId="0" applyNumberFormat="1" applyFont="1"/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wrapText="1"/>
    </xf>
    <xf numFmtId="0" fontId="28" fillId="0" borderId="0" xfId="0" applyFon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166" fontId="28" fillId="0" borderId="0" xfId="34" applyNumberFormat="1" applyFont="1" applyBorder="1" applyAlignment="1">
      <alignment horizontal="right"/>
    </xf>
    <xf numFmtId="166" fontId="25" fillId="0" borderId="0" xfId="34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/>
    <xf numFmtId="166" fontId="23" fillId="0" borderId="0" xfId="0" applyNumberFormat="1" applyFont="1"/>
    <xf numFmtId="166" fontId="23" fillId="0" borderId="0" xfId="0" applyNumberFormat="1" applyFont="1" applyAlignment="1">
      <alignment horizontal="right"/>
    </xf>
    <xf numFmtId="0" fontId="28" fillId="0" borderId="0" xfId="33" applyFont="1" applyBorder="1" applyAlignment="1">
      <alignment horizontal="left"/>
    </xf>
    <xf numFmtId="0" fontId="28" fillId="0" borderId="0" xfId="0" applyFont="1"/>
    <xf numFmtId="9" fontId="23" fillId="0" borderId="0" xfId="72" applyFont="1"/>
    <xf numFmtId="0" fontId="28" fillId="0" borderId="0" xfId="38" applyFont="1" applyAlignment="1">
      <alignment horizontal="left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2" borderId="20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49" fontId="14" fillId="2" borderId="14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8" fillId="0" borderId="7" xfId="34" applyNumberFormat="1" applyFont="1" applyBorder="1" applyAlignment="1">
      <alignment horizontal="right"/>
    </xf>
    <xf numFmtId="0" fontId="25" fillId="0" borderId="7" xfId="34" applyNumberFormat="1" applyFont="1" applyBorder="1" applyAlignment="1">
      <alignment horizontal="right"/>
    </xf>
  </cellXfs>
  <cellStyles count="100">
    <cellStyle name="Comma" xfId="34" builtinId="3"/>
    <cellStyle name="Comma 138" xfId="36" xr:uid="{00000000-0005-0000-0000-000001000000}"/>
    <cellStyle name="Comma 2" xfId="37" xr:uid="{00000000-0005-0000-0000-000002000000}"/>
    <cellStyle name="Comma 2 2" xfId="46" xr:uid="{00000000-0005-0000-0000-000003000000}"/>
    <cellStyle name="Comma 2 2 2" xfId="47" xr:uid="{00000000-0005-0000-0000-000004000000}"/>
    <cellStyle name="Comma 2 2 2 2" xfId="69" xr:uid="{00000000-0005-0000-0000-000004000000}"/>
    <cellStyle name="Comma 2 2 2 2 2" xfId="97" xr:uid="{00000000-0005-0000-0000-000004000000}"/>
    <cellStyle name="Comma 2 2 2 3" xfId="58" xr:uid="{00000000-0005-0000-0000-000003000000}"/>
    <cellStyle name="Comma 2 2 2 3 2" xfId="87" xr:uid="{00000000-0005-0000-0000-000005000000}"/>
    <cellStyle name="Comma 2 2 2 4" xfId="78" xr:uid="{00000000-0005-0000-0000-000003000000}"/>
    <cellStyle name="Comma 2 2 3" xfId="52" xr:uid="{00000000-0005-0000-0000-000005000000}"/>
    <cellStyle name="Comma 2 2 3 2" xfId="62" xr:uid="{00000000-0005-0000-0000-000006000000}"/>
    <cellStyle name="Comma 2 2 3 2 2" xfId="91" xr:uid="{00000000-0005-0000-0000-000007000000}"/>
    <cellStyle name="Comma 2 2 3 3" xfId="61" xr:uid="{00000000-0005-0000-0000-000005000000}"/>
    <cellStyle name="Comma 2 2 3 3 2" xfId="90" xr:uid="{00000000-0005-0000-0000-000008000000}"/>
    <cellStyle name="Comma 2 2 3 4" xfId="81" xr:uid="{00000000-0005-0000-0000-000006000000}"/>
    <cellStyle name="Comma 2 2 4" xfId="68" xr:uid="{00000000-0005-0000-0000-000007000000}"/>
    <cellStyle name="Comma 2 2 4 2" xfId="96" xr:uid="{00000000-0005-0000-0000-000009000000}"/>
    <cellStyle name="Comma 2 2 5" xfId="57" xr:uid="{00000000-0005-0000-0000-000002000000}"/>
    <cellStyle name="Comma 2 2 5 2" xfId="86" xr:uid="{00000000-0005-0000-0000-00000A000000}"/>
    <cellStyle name="Comma 2 2 6" xfId="77" xr:uid="{00000000-0005-0000-0000-000002000000}"/>
    <cellStyle name="Comma 2 3" xfId="49" xr:uid="{00000000-0005-0000-0000-000006000000}"/>
    <cellStyle name="Comma 2 4" xfId="40" xr:uid="{00000000-0005-0000-0000-000007000000}"/>
    <cellStyle name="Comma 2 4 2" xfId="67" xr:uid="{00000000-0005-0000-0000-00000A000000}"/>
    <cellStyle name="Comma 2 4 2 2" xfId="95" xr:uid="{00000000-0005-0000-0000-00000D000000}"/>
    <cellStyle name="Comma 2 4 3" xfId="56" xr:uid="{00000000-0005-0000-0000-000009000000}"/>
    <cellStyle name="Comma 2 4 3 2" xfId="85" xr:uid="{00000000-0005-0000-0000-00000E000000}"/>
    <cellStyle name="Comma 2 4 4" xfId="76" xr:uid="{00000000-0005-0000-0000-00000C000000}"/>
    <cellStyle name="Comma 2 5" xfId="63" xr:uid="{00000000-0005-0000-0000-00000B000000}"/>
    <cellStyle name="Comma 2 6" xfId="54" xr:uid="{00000000-0005-0000-0000-000001000000}"/>
    <cellStyle name="Comma 2 6 2" xfId="83" xr:uid="{00000000-0005-0000-0000-000010000000}"/>
    <cellStyle name="Comma 2 7" xfId="74" xr:uid="{00000000-0005-0000-0000-000001000000}"/>
    <cellStyle name="Comma 3" xfId="39" xr:uid="{00000000-0005-0000-0000-000008000000}"/>
    <cellStyle name="Comma 3 2" xfId="43" xr:uid="{00000000-0005-0000-0000-000009000000}"/>
    <cellStyle name="Comma 3 3" xfId="66" xr:uid="{00000000-0005-0000-0000-00000E000000}"/>
    <cellStyle name="Comma 3 3 2" xfId="94" xr:uid="{00000000-0005-0000-0000-000013000000}"/>
    <cellStyle name="Comma 3 4" xfId="64" xr:uid="{00000000-0005-0000-0000-00000F000000}"/>
    <cellStyle name="Comma 3 4 2" xfId="92" xr:uid="{00000000-0005-0000-0000-000014000000}"/>
    <cellStyle name="Comma 3 5" xfId="55" xr:uid="{00000000-0005-0000-0000-00000C000000}"/>
    <cellStyle name="Comma 3 5 2" xfId="84" xr:uid="{00000000-0005-0000-0000-000015000000}"/>
    <cellStyle name="Comma 3 6" xfId="75" xr:uid="{00000000-0005-0000-0000-000011000000}"/>
    <cellStyle name="Comma 4" xfId="45" xr:uid="{00000000-0005-0000-0000-00000A000000}"/>
    <cellStyle name="Comma 5" xfId="50" xr:uid="{00000000-0005-0000-0000-00000B000000}"/>
    <cellStyle name="Comma 5 2" xfId="65" xr:uid="{00000000-0005-0000-0000-000012000000}"/>
    <cellStyle name="Comma 5 2 2" xfId="93" xr:uid="{00000000-0005-0000-0000-000018000000}"/>
    <cellStyle name="Comma 5 3" xfId="59" xr:uid="{00000000-0005-0000-0000-000011000000}"/>
    <cellStyle name="Comma 5 3 2" xfId="88" xr:uid="{00000000-0005-0000-0000-000019000000}"/>
    <cellStyle name="Comma 5 4" xfId="79" xr:uid="{00000000-0005-0000-0000-000017000000}"/>
    <cellStyle name="Comma 6" xfId="51" xr:uid="{00000000-0005-0000-0000-00000C000000}"/>
    <cellStyle name="Comma 6 2" xfId="70" xr:uid="{00000000-0005-0000-0000-000014000000}"/>
    <cellStyle name="Comma 6 2 2" xfId="98" xr:uid="{00000000-0005-0000-0000-00001B000000}"/>
    <cellStyle name="Comma 6 3" xfId="60" xr:uid="{00000000-0005-0000-0000-000013000000}"/>
    <cellStyle name="Comma 6 3 2" xfId="89" xr:uid="{00000000-0005-0000-0000-00001C000000}"/>
    <cellStyle name="Comma 6 4" xfId="80" xr:uid="{00000000-0005-0000-0000-00001A000000}"/>
    <cellStyle name="Comma 7" xfId="71" xr:uid="{00000000-0005-0000-0000-000015000000}"/>
    <cellStyle name="Comma 7 2" xfId="99" xr:uid="{00000000-0005-0000-0000-00001D000000}"/>
    <cellStyle name="Comma 8" xfId="53" xr:uid="{00000000-0005-0000-0000-000063000000}"/>
    <cellStyle name="Comma 8 2" xfId="82" xr:uid="{00000000-0005-0000-0000-00001E000000}"/>
    <cellStyle name="Comma 9" xfId="73" xr:uid="{00000000-0005-0000-0000-000076000000}"/>
    <cellStyle name="Currency 2" xfId="42" xr:uid="{00000000-0005-0000-0000-00000D000000}"/>
    <cellStyle name="Currency 3" xfId="44" xr:uid="{00000000-0005-0000-0000-00000E000000}"/>
    <cellStyle name="Hyperlink" xfId="38" builtinId="8"/>
    <cellStyle name="Normal" xfId="0" builtinId="0"/>
    <cellStyle name="Normal 178" xfId="33" xr:uid="{00000000-0005-0000-0000-000011000000}"/>
    <cellStyle name="Normal 186" xfId="26" xr:uid="{00000000-0005-0000-0000-000012000000}"/>
    <cellStyle name="Normal 189" xfId="27" xr:uid="{00000000-0005-0000-0000-000013000000}"/>
    <cellStyle name="Normal 190" xfId="28" xr:uid="{00000000-0005-0000-0000-000014000000}"/>
    <cellStyle name="Normal 191" xfId="29" xr:uid="{00000000-0005-0000-0000-000015000000}"/>
    <cellStyle name="Normal 192" xfId="30" xr:uid="{00000000-0005-0000-0000-000016000000}"/>
    <cellStyle name="Normal 193" xfId="1" xr:uid="{00000000-0005-0000-0000-000017000000}"/>
    <cellStyle name="Normal 194" xfId="4" xr:uid="{00000000-0005-0000-0000-000018000000}"/>
    <cellStyle name="Normal 195" xfId="6" xr:uid="{00000000-0005-0000-0000-000019000000}"/>
    <cellStyle name="Normal 196" xfId="9" xr:uid="{00000000-0005-0000-0000-00001A000000}"/>
    <cellStyle name="Normal 197" xfId="11" xr:uid="{00000000-0005-0000-0000-00001B000000}"/>
    <cellStyle name="Normal 198" xfId="13" xr:uid="{00000000-0005-0000-0000-00001C000000}"/>
    <cellStyle name="Normal 199" xfId="15" xr:uid="{00000000-0005-0000-0000-00001D000000}"/>
    <cellStyle name="Normal 2" xfId="41" xr:uid="{00000000-0005-0000-0000-00001E000000}"/>
    <cellStyle name="Normal 200" xfId="18" xr:uid="{00000000-0005-0000-0000-00001F000000}"/>
    <cellStyle name="Normal 201" xfId="20" xr:uid="{00000000-0005-0000-0000-000020000000}"/>
    <cellStyle name="Normal 202" xfId="22" xr:uid="{00000000-0005-0000-0000-000021000000}"/>
    <cellStyle name="Normal 203" xfId="25" xr:uid="{00000000-0005-0000-0000-000022000000}"/>
    <cellStyle name="Normal 204" xfId="31" xr:uid="{00000000-0005-0000-0000-000023000000}"/>
    <cellStyle name="Normal 205" xfId="32" xr:uid="{00000000-0005-0000-0000-000024000000}"/>
    <cellStyle name="Normal 206" xfId="2" xr:uid="{00000000-0005-0000-0000-000025000000}"/>
    <cellStyle name="Normal 207" xfId="3" xr:uid="{00000000-0005-0000-0000-000026000000}"/>
    <cellStyle name="Normal 208" xfId="5" xr:uid="{00000000-0005-0000-0000-000027000000}"/>
    <cellStyle name="Normal 209" xfId="7" xr:uid="{00000000-0005-0000-0000-000028000000}"/>
    <cellStyle name="Normal 210" xfId="8" xr:uid="{00000000-0005-0000-0000-000029000000}"/>
    <cellStyle name="Normal 211" xfId="10" xr:uid="{00000000-0005-0000-0000-00002A000000}"/>
    <cellStyle name="Normal 212" xfId="12" xr:uid="{00000000-0005-0000-0000-00002B000000}"/>
    <cellStyle name="Normal 213" xfId="14" xr:uid="{00000000-0005-0000-0000-00002C000000}"/>
    <cellStyle name="Normal 214" xfId="16" xr:uid="{00000000-0005-0000-0000-00002D000000}"/>
    <cellStyle name="Normal 215" xfId="17" xr:uid="{00000000-0005-0000-0000-00002E000000}"/>
    <cellStyle name="Normal 216" xfId="19" xr:uid="{00000000-0005-0000-0000-00002F000000}"/>
    <cellStyle name="Normal 217" xfId="21" xr:uid="{00000000-0005-0000-0000-000030000000}"/>
    <cellStyle name="Normal 218" xfId="23" xr:uid="{00000000-0005-0000-0000-000031000000}"/>
    <cellStyle name="Normal 219" xfId="24" xr:uid="{00000000-0005-0000-0000-000032000000}"/>
    <cellStyle name="Normal 3" xfId="35" xr:uid="{00000000-0005-0000-0000-000033000000}"/>
    <cellStyle name="Normal 3 2" xfId="48" xr:uid="{00000000-0005-0000-0000-000034000000}"/>
    <cellStyle name="Percent" xfId="7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fese.e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hyperlink" Target="..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35719</xdr:rowOff>
    </xdr:from>
    <xdr:to>
      <xdr:col>3</xdr:col>
      <xdr:colOff>671248</xdr:colOff>
      <xdr:row>5</xdr:row>
      <xdr:rowOff>16669</xdr:rowOff>
    </xdr:to>
    <xdr:pic>
      <xdr:nvPicPr>
        <xdr:cNvPr id="2" name="Picture 1" descr="fe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35719"/>
          <a:ext cx="23145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219075</xdr:colOff>
      <xdr:row>5</xdr:row>
      <xdr:rowOff>19050</xdr:rowOff>
    </xdr:to>
    <xdr:pic>
      <xdr:nvPicPr>
        <xdr:cNvPr id="2" name="Picture 1" descr="fe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23145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itec.com/investors-press/investors-pres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125"/>
  <sheetViews>
    <sheetView showGridLines="0" tabSelected="1" zoomScale="115" zoomScaleNormal="115" workbookViewId="0"/>
  </sheetViews>
  <sheetFormatPr defaultColWidth="9.140625" defaultRowHeight="15" x14ac:dyDescent="0.25"/>
  <cols>
    <col min="1" max="1" width="2.140625" style="46" customWidth="1"/>
    <col min="2" max="2" width="16.85546875" style="46" customWidth="1"/>
    <col min="3" max="3" width="7.7109375" style="46" bestFit="1" customWidth="1"/>
    <col min="4" max="4" width="10.28515625" style="46" bestFit="1" customWidth="1"/>
    <col min="5" max="5" width="12.28515625" style="46" bestFit="1" customWidth="1"/>
    <col min="6" max="6" width="45.85546875" style="46" bestFit="1" customWidth="1"/>
    <col min="7" max="7" width="22" style="46" bestFit="1" customWidth="1"/>
    <col min="8" max="8" width="49.42578125" style="46" bestFit="1" customWidth="1"/>
    <col min="9" max="9" width="26" style="46" bestFit="1" customWidth="1"/>
    <col min="10" max="10" width="29.140625" style="46" bestFit="1" customWidth="1"/>
    <col min="11" max="11" width="13.140625" style="46" bestFit="1" customWidth="1"/>
    <col min="12" max="12" width="15" style="46" bestFit="1" customWidth="1"/>
    <col min="13" max="13" width="22.42578125" style="47" bestFit="1" customWidth="1"/>
    <col min="14" max="15" width="15" style="46" customWidth="1"/>
    <col min="16" max="17" width="15" style="47" customWidth="1"/>
    <col min="18" max="29" width="15" style="46" customWidth="1"/>
    <col min="30" max="33" width="9.140625" style="46"/>
    <col min="34" max="34" width="10.28515625" style="46" bestFit="1" customWidth="1"/>
    <col min="35" max="35" width="23" style="46" bestFit="1" customWidth="1"/>
    <col min="36" max="36" width="15.85546875" style="46" bestFit="1" customWidth="1"/>
    <col min="37" max="37" width="17.42578125" style="46" bestFit="1" customWidth="1"/>
    <col min="38" max="38" width="18.42578125" style="46" bestFit="1" customWidth="1"/>
    <col min="39" max="39" width="15.85546875" style="46" bestFit="1" customWidth="1"/>
    <col min="40" max="16384" width="9.140625" style="46"/>
  </cols>
  <sheetData>
    <row r="1" spans="2:29" x14ac:dyDescent="0.25">
      <c r="B1" s="45"/>
      <c r="C1" s="45"/>
    </row>
    <row r="3" spans="2:29" x14ac:dyDescent="0.25">
      <c r="O3" s="47"/>
      <c r="R3" s="47"/>
      <c r="S3" s="47"/>
      <c r="T3" s="47"/>
    </row>
    <row r="4" spans="2:29" x14ac:dyDescent="0.25">
      <c r="O4" s="47"/>
      <c r="R4" s="47"/>
      <c r="S4" s="47"/>
      <c r="T4" s="47"/>
    </row>
    <row r="5" spans="2:29" x14ac:dyDescent="0.25">
      <c r="O5" s="47"/>
      <c r="R5" s="47"/>
      <c r="S5" s="47"/>
      <c r="T5" s="47"/>
    </row>
    <row r="6" spans="2:29" ht="17.25" customHeight="1" x14ac:dyDescent="0.35">
      <c r="B6" s="48" t="s">
        <v>0</v>
      </c>
      <c r="C6" s="48"/>
      <c r="O6" s="47"/>
      <c r="R6" s="47"/>
      <c r="S6" s="47"/>
      <c r="T6" s="47"/>
    </row>
    <row r="7" spans="2:29" ht="15.75" thickBot="1" x14ac:dyDescent="0.3">
      <c r="O7" s="47"/>
      <c r="R7" s="47"/>
      <c r="S7" s="47"/>
      <c r="T7" s="47"/>
    </row>
    <row r="8" spans="2:29" ht="15.75" thickBot="1" x14ac:dyDescent="0.3">
      <c r="B8" s="49"/>
      <c r="C8" s="49"/>
      <c r="D8" s="49"/>
      <c r="E8" s="49"/>
      <c r="F8" s="49"/>
      <c r="G8" s="49"/>
      <c r="H8" s="49"/>
      <c r="I8" s="49"/>
      <c r="J8" s="49"/>
      <c r="K8" s="99" t="s">
        <v>1</v>
      </c>
      <c r="L8" s="100"/>
      <c r="M8" s="100"/>
      <c r="N8" s="99" t="s">
        <v>381</v>
      </c>
      <c r="O8" s="100"/>
      <c r="P8" s="100"/>
      <c r="Q8" s="100"/>
      <c r="R8" s="107" t="s">
        <v>349</v>
      </c>
      <c r="S8" s="108"/>
      <c r="T8" s="108"/>
      <c r="U8" s="109"/>
      <c r="V8" s="107" t="s">
        <v>350</v>
      </c>
      <c r="W8" s="108"/>
      <c r="X8" s="108"/>
      <c r="Y8" s="109"/>
      <c r="Z8" s="107" t="s">
        <v>352</v>
      </c>
      <c r="AA8" s="108"/>
      <c r="AB8" s="108"/>
      <c r="AC8" s="109"/>
    </row>
    <row r="9" spans="2:29" x14ac:dyDescent="0.25">
      <c r="B9" s="50" t="s">
        <v>2</v>
      </c>
      <c r="C9" s="50" t="s">
        <v>3</v>
      </c>
      <c r="D9" s="51" t="s">
        <v>4</v>
      </c>
      <c r="E9" s="51" t="s">
        <v>5</v>
      </c>
      <c r="F9" s="51" t="s">
        <v>6</v>
      </c>
      <c r="G9" s="51" t="s">
        <v>7</v>
      </c>
      <c r="H9" s="51"/>
      <c r="I9" s="51"/>
      <c r="J9" s="51" t="s">
        <v>8</v>
      </c>
      <c r="K9" s="51" t="s">
        <v>9</v>
      </c>
      <c r="L9" s="51" t="s">
        <v>10</v>
      </c>
      <c r="M9" s="51" t="s">
        <v>11</v>
      </c>
      <c r="N9" s="101">
        <v>2013</v>
      </c>
      <c r="O9" s="103">
        <v>2014</v>
      </c>
      <c r="P9" s="101">
        <v>2015</v>
      </c>
      <c r="Q9" s="105">
        <v>2016</v>
      </c>
      <c r="R9" s="101">
        <v>2013</v>
      </c>
      <c r="S9" s="103">
        <v>2014</v>
      </c>
      <c r="T9" s="101">
        <v>2015</v>
      </c>
      <c r="U9" s="110">
        <v>2016</v>
      </c>
      <c r="V9" s="101">
        <v>2013</v>
      </c>
      <c r="W9" s="103">
        <v>2014</v>
      </c>
      <c r="X9" s="101">
        <v>2015</v>
      </c>
      <c r="Y9" s="110">
        <v>2016</v>
      </c>
      <c r="Z9" s="101">
        <v>2013</v>
      </c>
      <c r="AA9" s="103">
        <v>2014</v>
      </c>
      <c r="AB9" s="101">
        <v>2015</v>
      </c>
      <c r="AC9" s="110">
        <v>2016</v>
      </c>
    </row>
    <row r="10" spans="2:29" ht="15.75" thickBot="1" x14ac:dyDescent="0.3">
      <c r="B10" s="52" t="s">
        <v>12</v>
      </c>
      <c r="C10" s="52" t="s">
        <v>13</v>
      </c>
      <c r="D10" s="53" t="s">
        <v>14</v>
      </c>
      <c r="E10" s="53" t="s">
        <v>15</v>
      </c>
      <c r="F10" s="53" t="s">
        <v>16</v>
      </c>
      <c r="G10" s="53" t="s">
        <v>17</v>
      </c>
      <c r="H10" s="53" t="s">
        <v>18</v>
      </c>
      <c r="I10" s="53" t="s">
        <v>19</v>
      </c>
      <c r="J10" s="53" t="s">
        <v>20</v>
      </c>
      <c r="K10" s="53" t="s">
        <v>21</v>
      </c>
      <c r="L10" s="53" t="s">
        <v>21</v>
      </c>
      <c r="M10" s="53" t="s">
        <v>22</v>
      </c>
      <c r="N10" s="102"/>
      <c r="O10" s="104"/>
      <c r="P10" s="102"/>
      <c r="Q10" s="106"/>
      <c r="R10" s="102"/>
      <c r="S10" s="104"/>
      <c r="T10" s="102"/>
      <c r="U10" s="111"/>
      <c r="V10" s="102"/>
      <c r="W10" s="104"/>
      <c r="X10" s="102"/>
      <c r="Y10" s="111"/>
      <c r="Z10" s="102"/>
      <c r="AA10" s="104"/>
      <c r="AB10" s="102"/>
      <c r="AC10" s="111"/>
    </row>
    <row r="11" spans="2:29" x14ac:dyDescent="0.25">
      <c r="B11" s="54" t="s">
        <v>23</v>
      </c>
      <c r="C11" s="55">
        <v>41393</v>
      </c>
      <c r="D11" s="54" t="s">
        <v>24</v>
      </c>
      <c r="E11" s="54" t="s">
        <v>25</v>
      </c>
      <c r="F11" s="54" t="s">
        <v>26</v>
      </c>
      <c r="G11" s="56" t="s">
        <v>27</v>
      </c>
      <c r="H11" s="54" t="s">
        <v>28</v>
      </c>
      <c r="I11" s="54" t="s">
        <v>29</v>
      </c>
      <c r="J11" s="57">
        <v>7416.45</v>
      </c>
      <c r="K11" s="57">
        <v>6532.4404776000001</v>
      </c>
      <c r="L11" s="58">
        <v>0</v>
      </c>
      <c r="M11" s="57">
        <v>6532.4404776000001</v>
      </c>
      <c r="N11" s="59">
        <v>38089</v>
      </c>
      <c r="O11" s="60">
        <v>36362</v>
      </c>
      <c r="P11" s="59">
        <v>33311</v>
      </c>
      <c r="Q11" s="59">
        <v>31672</v>
      </c>
      <c r="R11" s="61">
        <v>1991.5</v>
      </c>
      <c r="S11" s="61">
        <v>1512.6</v>
      </c>
      <c r="T11" s="61">
        <v>1200.5999999999999</v>
      </c>
      <c r="U11" s="61">
        <v>742.2</v>
      </c>
      <c r="V11" s="62">
        <v>332584.90000000002</v>
      </c>
      <c r="W11" s="62">
        <v>375118.9</v>
      </c>
      <c r="X11" s="62">
        <v>267736.3</v>
      </c>
      <c r="Y11" s="63">
        <v>89806.8</v>
      </c>
      <c r="Z11" s="64">
        <v>6874000</v>
      </c>
      <c r="AA11" s="64">
        <v>6510000.2000000002</v>
      </c>
      <c r="AB11" s="64">
        <v>6314100</v>
      </c>
      <c r="AC11" s="65">
        <v>6219000</v>
      </c>
    </row>
    <row r="12" spans="2:29" x14ac:dyDescent="0.25">
      <c r="B12" s="54" t="s">
        <v>30</v>
      </c>
      <c r="C12" s="55">
        <v>41410</v>
      </c>
      <c r="D12" s="54" t="s">
        <v>4</v>
      </c>
      <c r="E12" s="54" t="s">
        <v>25</v>
      </c>
      <c r="F12" s="54" t="s">
        <v>31</v>
      </c>
      <c r="G12" s="54" t="s">
        <v>27</v>
      </c>
      <c r="H12" s="54" t="s">
        <v>32</v>
      </c>
      <c r="I12" s="54" t="s">
        <v>33</v>
      </c>
      <c r="J12" s="57">
        <v>734.2</v>
      </c>
      <c r="K12" s="57">
        <v>734.2</v>
      </c>
      <c r="L12" s="58">
        <v>0</v>
      </c>
      <c r="M12" s="57">
        <v>734.2</v>
      </c>
      <c r="N12" s="59">
        <v>5597</v>
      </c>
      <c r="O12" s="66">
        <v>5367</v>
      </c>
      <c r="P12" s="59">
        <v>5210</v>
      </c>
      <c r="Q12" s="59">
        <v>4837</v>
      </c>
      <c r="R12" s="67" t="s">
        <v>378</v>
      </c>
      <c r="S12" s="67">
        <v>7166.4</v>
      </c>
      <c r="T12" s="67">
        <v>4798.8999999999996</v>
      </c>
      <c r="U12" s="67">
        <v>2658.3</v>
      </c>
      <c r="V12" s="68">
        <v>225055.3</v>
      </c>
      <c r="W12" s="68">
        <v>1827421.4</v>
      </c>
      <c r="X12" s="68">
        <v>1223723.1000000001</v>
      </c>
      <c r="Y12" s="69">
        <v>683191</v>
      </c>
      <c r="Z12" s="70">
        <v>1088200</v>
      </c>
      <c r="AA12" s="70">
        <v>943700</v>
      </c>
      <c r="AB12" s="70">
        <v>757700</v>
      </c>
      <c r="AC12" s="70">
        <v>939161</v>
      </c>
    </row>
    <row r="13" spans="2:29" x14ac:dyDescent="0.25">
      <c r="B13" s="54" t="s">
        <v>30</v>
      </c>
      <c r="C13" s="55">
        <v>41460</v>
      </c>
      <c r="D13" s="54" t="s">
        <v>24</v>
      </c>
      <c r="E13" s="54" t="s">
        <v>34</v>
      </c>
      <c r="F13" s="54" t="s">
        <v>35</v>
      </c>
      <c r="G13" s="54" t="s">
        <v>27</v>
      </c>
      <c r="H13" s="54" t="s">
        <v>36</v>
      </c>
      <c r="I13" s="54" t="s">
        <v>37</v>
      </c>
      <c r="J13" s="57">
        <v>23.06</v>
      </c>
      <c r="K13" s="57">
        <v>1.81</v>
      </c>
      <c r="L13" s="58">
        <v>0</v>
      </c>
      <c r="M13" s="57">
        <v>1.81</v>
      </c>
      <c r="N13" s="59" t="s">
        <v>378</v>
      </c>
      <c r="O13" s="59" t="s">
        <v>378</v>
      </c>
      <c r="P13" s="59" t="s">
        <v>378</v>
      </c>
      <c r="Q13" s="59" t="s">
        <v>378</v>
      </c>
      <c r="R13" s="67" t="s">
        <v>378</v>
      </c>
      <c r="S13" s="67">
        <v>225.4</v>
      </c>
      <c r="T13" s="67">
        <v>95.6</v>
      </c>
      <c r="U13" s="67">
        <v>30.4</v>
      </c>
      <c r="V13" s="68">
        <v>2832</v>
      </c>
      <c r="W13" s="68">
        <v>57469.8</v>
      </c>
      <c r="X13" s="68">
        <v>24377.8</v>
      </c>
      <c r="Y13" s="69">
        <v>7815</v>
      </c>
      <c r="Z13" s="70">
        <v>750</v>
      </c>
      <c r="AA13" s="70">
        <v>2250</v>
      </c>
      <c r="AB13" s="70">
        <v>4450</v>
      </c>
      <c r="AC13" s="70">
        <v>7063</v>
      </c>
    </row>
    <row r="14" spans="2:29" x14ac:dyDescent="0.25">
      <c r="B14" s="71" t="s">
        <v>38</v>
      </c>
      <c r="C14" s="55">
        <v>41327</v>
      </c>
      <c r="D14" s="72" t="s">
        <v>4</v>
      </c>
      <c r="E14" s="72" t="s">
        <v>25</v>
      </c>
      <c r="F14" s="72" t="s">
        <v>39</v>
      </c>
      <c r="G14" s="72" t="s">
        <v>27</v>
      </c>
      <c r="H14" s="72" t="s">
        <v>40</v>
      </c>
      <c r="I14" s="72" t="s">
        <v>41</v>
      </c>
      <c r="J14" s="73">
        <v>383</v>
      </c>
      <c r="K14" s="73">
        <v>106</v>
      </c>
      <c r="L14" s="58">
        <v>0</v>
      </c>
      <c r="M14" s="73">
        <v>106</v>
      </c>
      <c r="N14" s="59" t="s">
        <v>103</v>
      </c>
      <c r="O14" s="66">
        <v>40</v>
      </c>
      <c r="P14" s="59">
        <v>39</v>
      </c>
      <c r="Q14" s="74">
        <v>40</v>
      </c>
      <c r="R14" s="67">
        <v>1753</v>
      </c>
      <c r="S14" s="67">
        <v>1114</v>
      </c>
      <c r="T14" s="67">
        <v>1173</v>
      </c>
      <c r="U14" s="67" t="s">
        <v>103</v>
      </c>
      <c r="V14" s="68">
        <v>373575</v>
      </c>
      <c r="W14" s="68">
        <v>279782</v>
      </c>
      <c r="X14" s="68">
        <v>296851</v>
      </c>
      <c r="Y14" s="69" t="s">
        <v>103</v>
      </c>
      <c r="Z14" s="75">
        <v>23128.003952569172</v>
      </c>
      <c r="AA14" s="75">
        <v>29969.244636678199</v>
      </c>
      <c r="AB14" s="75">
        <v>33218.703666666668</v>
      </c>
      <c r="AC14" s="75">
        <v>21416.5</v>
      </c>
    </row>
    <row r="15" spans="2:29" x14ac:dyDescent="0.25">
      <c r="B15" s="71" t="s">
        <v>38</v>
      </c>
      <c r="C15" s="55">
        <v>41388</v>
      </c>
      <c r="D15" s="72" t="s">
        <v>4</v>
      </c>
      <c r="E15" s="72" t="s">
        <v>25</v>
      </c>
      <c r="F15" s="72" t="s">
        <v>42</v>
      </c>
      <c r="G15" s="72" t="s">
        <v>27</v>
      </c>
      <c r="H15" s="72" t="s">
        <v>43</v>
      </c>
      <c r="I15" s="72" t="s">
        <v>44</v>
      </c>
      <c r="J15" s="73">
        <v>60</v>
      </c>
      <c r="K15" s="73">
        <v>2</v>
      </c>
      <c r="L15" s="73">
        <v>13</v>
      </c>
      <c r="M15" s="73">
        <v>15</v>
      </c>
      <c r="N15" s="66">
        <v>6</v>
      </c>
      <c r="O15" s="66">
        <v>6</v>
      </c>
      <c r="P15" s="66">
        <v>5</v>
      </c>
      <c r="Q15" s="66" t="s">
        <v>103</v>
      </c>
      <c r="R15" s="67">
        <v>36</v>
      </c>
      <c r="S15" s="67">
        <v>25</v>
      </c>
      <c r="T15" s="67">
        <v>7</v>
      </c>
      <c r="U15" s="67" t="s">
        <v>103</v>
      </c>
      <c r="V15" s="68">
        <v>6191</v>
      </c>
      <c r="W15" s="68">
        <v>6279</v>
      </c>
      <c r="X15" s="68">
        <v>1566</v>
      </c>
      <c r="Y15" s="69" t="s">
        <v>103</v>
      </c>
      <c r="Z15" s="75">
        <v>4835.6683794466408</v>
      </c>
      <c r="AA15" s="75">
        <v>9656.9134948096871</v>
      </c>
      <c r="AB15" s="75">
        <v>12358.091333333332</v>
      </c>
      <c r="AC15" s="75" t="s">
        <v>103</v>
      </c>
    </row>
    <row r="16" spans="2:29" x14ac:dyDescent="0.25">
      <c r="B16" s="71" t="s">
        <v>38</v>
      </c>
      <c r="C16" s="55">
        <v>41390</v>
      </c>
      <c r="D16" s="72" t="s">
        <v>4</v>
      </c>
      <c r="E16" s="72" t="s">
        <v>25</v>
      </c>
      <c r="F16" s="72" t="s">
        <v>45</v>
      </c>
      <c r="G16" s="72" t="s">
        <v>27</v>
      </c>
      <c r="H16" s="72" t="s">
        <v>46</v>
      </c>
      <c r="I16" s="72" t="s">
        <v>47</v>
      </c>
      <c r="J16" s="73">
        <v>803</v>
      </c>
      <c r="K16" s="73">
        <v>214</v>
      </c>
      <c r="L16" s="73">
        <v>63</v>
      </c>
      <c r="M16" s="73">
        <v>277</v>
      </c>
      <c r="N16" s="66">
        <v>3105</v>
      </c>
      <c r="O16" s="66">
        <v>3608</v>
      </c>
      <c r="P16" s="66">
        <v>4967</v>
      </c>
      <c r="Q16" s="66">
        <v>5257</v>
      </c>
      <c r="R16" s="67">
        <v>22103</v>
      </c>
      <c r="S16" s="67">
        <v>22715</v>
      </c>
      <c r="T16" s="67">
        <v>12836</v>
      </c>
      <c r="U16" s="67" t="s">
        <v>103</v>
      </c>
      <c r="V16" s="68">
        <v>3735502</v>
      </c>
      <c r="W16" s="68">
        <v>5701709</v>
      </c>
      <c r="X16" s="68">
        <v>3247677</v>
      </c>
      <c r="Y16" s="69" t="s">
        <v>103</v>
      </c>
      <c r="Z16" s="75">
        <v>950221.43992094859</v>
      </c>
      <c r="AA16" s="75">
        <v>1066341.778200692</v>
      </c>
      <c r="AB16" s="75">
        <v>1162757.0743333334</v>
      </c>
      <c r="AC16" s="75">
        <v>912243</v>
      </c>
    </row>
    <row r="17" spans="2:29" x14ac:dyDescent="0.25">
      <c r="B17" s="71" t="s">
        <v>38</v>
      </c>
      <c r="C17" s="55">
        <v>41397</v>
      </c>
      <c r="D17" s="72" t="s">
        <v>4</v>
      </c>
      <c r="E17" s="72" t="s">
        <v>25</v>
      </c>
      <c r="F17" s="72" t="s">
        <v>48</v>
      </c>
      <c r="G17" s="72" t="s">
        <v>27</v>
      </c>
      <c r="H17" s="72" t="s">
        <v>49</v>
      </c>
      <c r="I17" s="72" t="s">
        <v>50</v>
      </c>
      <c r="J17" s="73">
        <v>61</v>
      </c>
      <c r="K17" s="73">
        <v>19</v>
      </c>
      <c r="L17" s="73">
        <v>14</v>
      </c>
      <c r="M17" s="73">
        <v>33</v>
      </c>
      <c r="N17" s="66">
        <v>679</v>
      </c>
      <c r="O17" s="66">
        <v>783</v>
      </c>
      <c r="P17" s="66">
        <v>782</v>
      </c>
      <c r="Q17" s="59" t="s">
        <v>378</v>
      </c>
      <c r="R17" s="67">
        <v>156</v>
      </c>
      <c r="S17" s="67">
        <v>162</v>
      </c>
      <c r="T17" s="67">
        <v>277</v>
      </c>
      <c r="U17" s="67" t="s">
        <v>103</v>
      </c>
      <c r="V17" s="68">
        <v>25859</v>
      </c>
      <c r="W17" s="68">
        <v>40750</v>
      </c>
      <c r="X17" s="68">
        <v>70239</v>
      </c>
      <c r="Y17" s="69" t="s">
        <v>103</v>
      </c>
      <c r="Z17" s="75">
        <v>101661.66482213439</v>
      </c>
      <c r="AA17" s="75">
        <v>107952.74740484428</v>
      </c>
      <c r="AB17" s="75">
        <v>99610.786000000007</v>
      </c>
      <c r="AC17" s="75" t="s">
        <v>378</v>
      </c>
    </row>
    <row r="18" spans="2:29" x14ac:dyDescent="0.25">
      <c r="B18" s="71" t="s">
        <v>38</v>
      </c>
      <c r="C18" s="55">
        <v>41417</v>
      </c>
      <c r="D18" s="72" t="s">
        <v>4</v>
      </c>
      <c r="E18" s="72" t="s">
        <v>25</v>
      </c>
      <c r="F18" s="72" t="s">
        <v>51</v>
      </c>
      <c r="G18" s="72" t="s">
        <v>27</v>
      </c>
      <c r="H18" s="72" t="s">
        <v>52</v>
      </c>
      <c r="I18" s="72" t="s">
        <v>53</v>
      </c>
      <c r="J18" s="73">
        <v>172</v>
      </c>
      <c r="K18" s="58">
        <v>0</v>
      </c>
      <c r="L18" s="73">
        <v>43</v>
      </c>
      <c r="M18" s="73">
        <v>43</v>
      </c>
      <c r="N18" s="66">
        <v>8</v>
      </c>
      <c r="O18" s="66">
        <v>7</v>
      </c>
      <c r="P18" s="66">
        <v>8</v>
      </c>
      <c r="Q18" s="59" t="s">
        <v>378</v>
      </c>
      <c r="R18" s="67">
        <v>86</v>
      </c>
      <c r="S18" s="67">
        <v>24</v>
      </c>
      <c r="T18" s="67">
        <v>27</v>
      </c>
      <c r="U18" s="67" t="s">
        <v>103</v>
      </c>
      <c r="V18" s="68">
        <v>13041</v>
      </c>
      <c r="W18" s="68">
        <v>6007</v>
      </c>
      <c r="X18" s="68">
        <v>6781</v>
      </c>
      <c r="Y18" s="69" t="s">
        <v>103</v>
      </c>
      <c r="Z18" s="75">
        <v>20962.285375494073</v>
      </c>
      <c r="AA18" s="75">
        <v>20599.54982698962</v>
      </c>
      <c r="AB18" s="75">
        <v>20675.237666666668</v>
      </c>
      <c r="AC18" s="75" t="s">
        <v>378</v>
      </c>
    </row>
    <row r="19" spans="2:29" x14ac:dyDescent="0.25">
      <c r="B19" s="71" t="s">
        <v>38</v>
      </c>
      <c r="C19" s="55">
        <v>41431</v>
      </c>
      <c r="D19" s="72" t="s">
        <v>4</v>
      </c>
      <c r="E19" s="72" t="s">
        <v>25</v>
      </c>
      <c r="F19" s="72" t="s">
        <v>54</v>
      </c>
      <c r="G19" s="72" t="s">
        <v>27</v>
      </c>
      <c r="H19" s="72" t="s">
        <v>55</v>
      </c>
      <c r="I19" s="72" t="s">
        <v>56</v>
      </c>
      <c r="J19" s="73">
        <v>50</v>
      </c>
      <c r="K19" s="58">
        <v>14</v>
      </c>
      <c r="L19" s="73">
        <v>3</v>
      </c>
      <c r="M19" s="73">
        <v>17</v>
      </c>
      <c r="N19" s="66">
        <v>515</v>
      </c>
      <c r="O19" s="66">
        <v>526</v>
      </c>
      <c r="P19" s="66">
        <v>397</v>
      </c>
      <c r="Q19" s="59" t="s">
        <v>378</v>
      </c>
      <c r="R19" s="67">
        <v>411</v>
      </c>
      <c r="S19" s="67">
        <v>1474</v>
      </c>
      <c r="T19" s="67">
        <v>2822</v>
      </c>
      <c r="U19" s="67" t="s">
        <v>103</v>
      </c>
      <c r="V19" s="68">
        <v>58016</v>
      </c>
      <c r="W19" s="68">
        <v>370012</v>
      </c>
      <c r="X19" s="68">
        <v>623851</v>
      </c>
      <c r="Y19" s="69" t="s">
        <v>103</v>
      </c>
      <c r="Z19" s="75">
        <v>254010.84347826088</v>
      </c>
      <c r="AA19" s="75">
        <v>235947.63840830451</v>
      </c>
      <c r="AB19" s="75">
        <v>144883.89800000002</v>
      </c>
      <c r="AC19" s="75" t="s">
        <v>378</v>
      </c>
    </row>
    <row r="20" spans="2:29" x14ac:dyDescent="0.25">
      <c r="B20" s="71" t="s">
        <v>57</v>
      </c>
      <c r="C20" s="55">
        <v>41590</v>
      </c>
      <c r="D20" s="72" t="s">
        <v>4</v>
      </c>
      <c r="E20" s="72" t="s">
        <v>25</v>
      </c>
      <c r="F20" s="72" t="s">
        <v>58</v>
      </c>
      <c r="G20" s="72" t="s">
        <v>27</v>
      </c>
      <c r="H20" s="72" t="s">
        <v>59</v>
      </c>
      <c r="I20" s="72" t="s">
        <v>60</v>
      </c>
      <c r="J20" s="73">
        <v>2985.09</v>
      </c>
      <c r="K20" s="58">
        <v>0</v>
      </c>
      <c r="L20" s="73">
        <v>254.6</v>
      </c>
      <c r="M20" s="73">
        <v>254.6</v>
      </c>
      <c r="N20" s="66">
        <v>6297</v>
      </c>
      <c r="O20" s="66">
        <v>6233</v>
      </c>
      <c r="P20" s="66">
        <v>6191</v>
      </c>
      <c r="Q20" s="66">
        <v>6246</v>
      </c>
      <c r="R20" s="67">
        <v>1710.6</v>
      </c>
      <c r="S20" s="67">
        <v>844.4</v>
      </c>
      <c r="T20" s="67">
        <v>958.6</v>
      </c>
      <c r="U20" s="67">
        <v>1003.8</v>
      </c>
      <c r="V20" s="68">
        <v>56904.1</v>
      </c>
      <c r="W20" s="68">
        <v>208972.9</v>
      </c>
      <c r="X20" s="68">
        <v>240446.3</v>
      </c>
      <c r="Y20" s="69">
        <v>301137.90000000002</v>
      </c>
      <c r="Z20" s="75">
        <v>871501</v>
      </c>
      <c r="AA20" s="75">
        <v>1002340</v>
      </c>
      <c r="AB20" s="75">
        <v>892587</v>
      </c>
      <c r="AC20" s="75">
        <v>751238</v>
      </c>
    </row>
    <row r="21" spans="2:29" x14ac:dyDescent="0.25">
      <c r="B21" s="71" t="s">
        <v>57</v>
      </c>
      <c r="C21" s="55">
        <v>41582</v>
      </c>
      <c r="D21" s="72" t="s">
        <v>4</v>
      </c>
      <c r="E21" s="72" t="s">
        <v>25</v>
      </c>
      <c r="F21" s="72" t="s">
        <v>61</v>
      </c>
      <c r="G21" s="72" t="s">
        <v>27</v>
      </c>
      <c r="H21" s="72" t="s">
        <v>62</v>
      </c>
      <c r="I21" s="72" t="s">
        <v>63</v>
      </c>
      <c r="J21" s="73">
        <v>732.47</v>
      </c>
      <c r="K21" s="58">
        <v>63.2</v>
      </c>
      <c r="L21" s="78">
        <v>2.0000000000000002E-5</v>
      </c>
      <c r="M21" s="73">
        <v>63.2</v>
      </c>
      <c r="N21" s="66">
        <v>2106</v>
      </c>
      <c r="O21" s="66">
        <v>2088</v>
      </c>
      <c r="P21" s="66">
        <v>2060</v>
      </c>
      <c r="Q21" s="66">
        <v>9167</v>
      </c>
      <c r="R21" s="67">
        <v>284.8</v>
      </c>
      <c r="S21" s="67">
        <v>143.19999999999999</v>
      </c>
      <c r="T21" s="67">
        <v>65.400000000000006</v>
      </c>
      <c r="U21" s="67">
        <v>23.7</v>
      </c>
      <c r="V21" s="68">
        <v>10623.4</v>
      </c>
      <c r="W21" s="68">
        <v>35074.9</v>
      </c>
      <c r="X21" s="68">
        <v>16410.5</v>
      </c>
      <c r="Y21" s="69">
        <v>6074.8</v>
      </c>
      <c r="Z21" s="75">
        <v>432601</v>
      </c>
      <c r="AA21" s="75">
        <v>400697</v>
      </c>
      <c r="AB21" s="75">
        <v>385476</v>
      </c>
      <c r="AC21" s="75">
        <v>389276</v>
      </c>
    </row>
    <row r="22" spans="2:29" x14ac:dyDescent="0.25">
      <c r="B22" s="71" t="s">
        <v>64</v>
      </c>
      <c r="C22" s="55">
        <v>41450</v>
      </c>
      <c r="D22" s="71" t="s">
        <v>4</v>
      </c>
      <c r="E22" s="71" t="s">
        <v>25</v>
      </c>
      <c r="F22" s="71" t="s">
        <v>65</v>
      </c>
      <c r="G22" s="72" t="s">
        <v>27</v>
      </c>
      <c r="H22" s="71" t="s">
        <v>66</v>
      </c>
      <c r="I22" s="71" t="s">
        <v>67</v>
      </c>
      <c r="J22" s="76">
        <f>299344*2115/296.43/1000000</f>
        <v>2.1357911142596899</v>
      </c>
      <c r="K22" s="77">
        <f>(68244*2250+136100*2025)/296.43/1000000</f>
        <v>1.4477330229733834</v>
      </c>
      <c r="L22" s="78">
        <f>(299344-204344)*2100.14/296.43/1000000</f>
        <v>0.67305367203049615</v>
      </c>
      <c r="M22" s="77">
        <f>+K22+L22</f>
        <v>2.1207866950038796</v>
      </c>
      <c r="N22" s="79">
        <v>1</v>
      </c>
      <c r="O22" s="79">
        <v>1</v>
      </c>
      <c r="P22" s="79">
        <v>1</v>
      </c>
      <c r="Q22" s="66">
        <v>1</v>
      </c>
      <c r="R22" s="67">
        <v>1.3452013493978201</v>
      </c>
      <c r="S22" s="67">
        <v>1.8475772573115943</v>
      </c>
      <c r="T22" s="67">
        <v>0.21948784820135173</v>
      </c>
      <c r="U22" s="67">
        <v>0.11390780615079364</v>
      </c>
      <c r="V22" s="68">
        <v>170.84057137352315</v>
      </c>
      <c r="W22" s="68">
        <v>458.1991598132754</v>
      </c>
      <c r="X22" s="68">
        <v>54.652474202136581</v>
      </c>
      <c r="Y22" s="69">
        <v>28.704767149999999</v>
      </c>
      <c r="Z22" s="75">
        <v>254.85500656764674</v>
      </c>
      <c r="AA22" s="75">
        <v>768.51281399853917</v>
      </c>
      <c r="AB22" s="75">
        <v>1630.2535769034237</v>
      </c>
      <c r="AC22" s="75">
        <v>616.19831522088612</v>
      </c>
    </row>
    <row r="23" spans="2:29" x14ac:dyDescent="0.25">
      <c r="B23" s="71" t="s">
        <v>68</v>
      </c>
      <c r="C23" s="55">
        <v>41600</v>
      </c>
      <c r="D23" s="71" t="s">
        <v>4</v>
      </c>
      <c r="E23" s="71" t="s">
        <v>25</v>
      </c>
      <c r="F23" s="71" t="s">
        <v>69</v>
      </c>
      <c r="G23" s="72" t="s">
        <v>27</v>
      </c>
      <c r="H23" s="71" t="s">
        <v>70</v>
      </c>
      <c r="I23" s="71" t="s">
        <v>71</v>
      </c>
      <c r="J23" s="77">
        <v>2.64</v>
      </c>
      <c r="K23" s="77">
        <v>2</v>
      </c>
      <c r="L23" s="58">
        <v>0</v>
      </c>
      <c r="M23" s="77">
        <v>2</v>
      </c>
      <c r="N23" s="59" t="s">
        <v>378</v>
      </c>
      <c r="O23" s="80">
        <v>1</v>
      </c>
      <c r="P23" s="81">
        <v>1</v>
      </c>
      <c r="Q23" s="59" t="s">
        <v>378</v>
      </c>
      <c r="R23" s="67">
        <v>5.088832265440554</v>
      </c>
      <c r="S23" s="67">
        <v>2.3362944005457291</v>
      </c>
      <c r="T23" s="67">
        <v>2.2276422764227641</v>
      </c>
      <c r="U23" s="67" t="s">
        <v>103</v>
      </c>
      <c r="V23" s="68">
        <v>1256.9415695638168</v>
      </c>
      <c r="W23" s="68">
        <v>579.40101133534085</v>
      </c>
      <c r="X23" s="68">
        <v>548</v>
      </c>
      <c r="Y23" s="69" t="s">
        <v>103</v>
      </c>
      <c r="Z23" s="75">
        <v>22.494499999999999</v>
      </c>
      <c r="AA23" s="75">
        <v>488.18099999999998</v>
      </c>
      <c r="AB23" s="75">
        <v>911.77800000000002</v>
      </c>
      <c r="AC23" s="75" t="s">
        <v>378</v>
      </c>
    </row>
    <row r="24" spans="2:29" x14ac:dyDescent="0.25">
      <c r="B24" s="71" t="s">
        <v>72</v>
      </c>
      <c r="C24" s="55">
        <v>41337</v>
      </c>
      <c r="D24" s="71" t="s">
        <v>4</v>
      </c>
      <c r="E24" s="71" t="s">
        <v>25</v>
      </c>
      <c r="F24" s="71" t="s">
        <v>351</v>
      </c>
      <c r="G24" s="72" t="s">
        <v>27</v>
      </c>
      <c r="H24" s="71" t="s">
        <v>73</v>
      </c>
      <c r="I24" s="71" t="s">
        <v>74</v>
      </c>
      <c r="J24" s="82" t="s">
        <v>103</v>
      </c>
      <c r="K24" s="78">
        <v>0</v>
      </c>
      <c r="L24" s="73">
        <v>45</v>
      </c>
      <c r="M24" s="77">
        <v>45</v>
      </c>
      <c r="N24" s="66">
        <v>893</v>
      </c>
      <c r="O24" s="66">
        <v>893</v>
      </c>
      <c r="P24" s="66">
        <v>893</v>
      </c>
      <c r="Q24" s="59" t="s">
        <v>378</v>
      </c>
      <c r="R24" s="67">
        <v>0.3</v>
      </c>
      <c r="S24" s="67" t="s">
        <v>103</v>
      </c>
      <c r="T24" s="67" t="s">
        <v>103</v>
      </c>
      <c r="U24" s="67" t="s">
        <v>103</v>
      </c>
      <c r="V24" s="68">
        <v>14.5</v>
      </c>
      <c r="W24" s="69" t="s">
        <v>103</v>
      </c>
      <c r="X24" s="69" t="s">
        <v>103</v>
      </c>
      <c r="Y24" s="69" t="s">
        <v>103</v>
      </c>
      <c r="Z24" s="75" t="s">
        <v>378</v>
      </c>
      <c r="AA24" s="75" t="s">
        <v>378</v>
      </c>
      <c r="AB24" s="75" t="s">
        <v>378</v>
      </c>
      <c r="AC24" s="75" t="s">
        <v>378</v>
      </c>
    </row>
    <row r="25" spans="2:29" x14ac:dyDescent="0.25">
      <c r="B25" s="71" t="s">
        <v>72</v>
      </c>
      <c r="C25" s="55">
        <v>41394</v>
      </c>
      <c r="D25" s="71" t="s">
        <v>24</v>
      </c>
      <c r="E25" s="71" t="s">
        <v>34</v>
      </c>
      <c r="F25" s="71" t="s">
        <v>75</v>
      </c>
      <c r="G25" s="72" t="s">
        <v>27</v>
      </c>
      <c r="H25" s="71" t="s">
        <v>76</v>
      </c>
      <c r="I25" s="71" t="s">
        <v>77</v>
      </c>
      <c r="J25" s="77">
        <v>0.25</v>
      </c>
      <c r="K25" s="58">
        <v>0</v>
      </c>
      <c r="L25" s="77">
        <v>0.2</v>
      </c>
      <c r="M25" s="77">
        <v>0.2</v>
      </c>
      <c r="N25" s="66">
        <v>5</v>
      </c>
      <c r="O25" s="66">
        <v>5</v>
      </c>
      <c r="P25" s="79">
        <v>5</v>
      </c>
      <c r="Q25" s="66">
        <v>5</v>
      </c>
      <c r="R25" s="67">
        <v>0.2</v>
      </c>
      <c r="S25" s="67">
        <v>10.8</v>
      </c>
      <c r="T25" s="67">
        <v>13.8</v>
      </c>
      <c r="U25" s="67">
        <v>2.1</v>
      </c>
      <c r="V25" s="68">
        <v>3.7</v>
      </c>
      <c r="W25" s="68">
        <v>2519</v>
      </c>
      <c r="X25" s="68">
        <v>816.7</v>
      </c>
      <c r="Y25" s="69">
        <v>62.2</v>
      </c>
      <c r="Z25" s="75" t="s">
        <v>378</v>
      </c>
      <c r="AA25" s="75">
        <v>4.5999999999999996</v>
      </c>
      <c r="AB25" s="75">
        <v>79.8</v>
      </c>
      <c r="AC25" s="75">
        <v>206.6</v>
      </c>
    </row>
    <row r="26" spans="2:29" x14ac:dyDescent="0.25">
      <c r="B26" s="71" t="s">
        <v>72</v>
      </c>
      <c r="C26" s="55">
        <v>41512</v>
      </c>
      <c r="D26" s="71" t="s">
        <v>4</v>
      </c>
      <c r="E26" s="71" t="s">
        <v>34</v>
      </c>
      <c r="F26" s="71" t="s">
        <v>78</v>
      </c>
      <c r="G26" s="72" t="s">
        <v>27</v>
      </c>
      <c r="H26" s="71" t="s">
        <v>79</v>
      </c>
      <c r="I26" s="71" t="s">
        <v>80</v>
      </c>
      <c r="J26" s="77">
        <v>2.5999999999999999E-2</v>
      </c>
      <c r="K26" s="58">
        <v>0</v>
      </c>
      <c r="L26" s="78">
        <v>2.0000000000000002E-5</v>
      </c>
      <c r="M26" s="78">
        <v>2.0000000000000002E-5</v>
      </c>
      <c r="N26" s="66" t="s">
        <v>378</v>
      </c>
      <c r="O26" s="66" t="s">
        <v>378</v>
      </c>
      <c r="P26" s="79" t="s">
        <v>378</v>
      </c>
      <c r="Q26" s="59" t="s">
        <v>378</v>
      </c>
      <c r="R26" s="67" t="s">
        <v>103</v>
      </c>
      <c r="S26" s="67" t="s">
        <v>103</v>
      </c>
      <c r="T26" s="67" t="s">
        <v>103</v>
      </c>
      <c r="U26" s="67" t="s">
        <v>103</v>
      </c>
      <c r="V26" s="69" t="s">
        <v>103</v>
      </c>
      <c r="W26" s="69" t="s">
        <v>103</v>
      </c>
      <c r="X26" s="69" t="s">
        <v>103</v>
      </c>
      <c r="Y26" s="69" t="s">
        <v>103</v>
      </c>
      <c r="Z26" s="75" t="s">
        <v>378</v>
      </c>
      <c r="AA26" s="75" t="s">
        <v>378</v>
      </c>
      <c r="AB26" s="75" t="s">
        <v>378</v>
      </c>
      <c r="AC26" s="75" t="s">
        <v>378</v>
      </c>
    </row>
    <row r="27" spans="2:29" x14ac:dyDescent="0.25">
      <c r="B27" s="71" t="s">
        <v>72</v>
      </c>
      <c r="C27" s="55">
        <v>41533</v>
      </c>
      <c r="D27" s="71" t="s">
        <v>4</v>
      </c>
      <c r="E27" s="71" t="s">
        <v>34</v>
      </c>
      <c r="F27" s="71" t="s">
        <v>81</v>
      </c>
      <c r="G27" s="72" t="s">
        <v>27</v>
      </c>
      <c r="H27" s="71" t="s">
        <v>82</v>
      </c>
      <c r="I27" s="71" t="s">
        <v>83</v>
      </c>
      <c r="J27" s="77">
        <v>2.5999999999999999E-2</v>
      </c>
      <c r="K27" s="58">
        <v>0</v>
      </c>
      <c r="L27" s="78">
        <v>2.0000000000000002E-5</v>
      </c>
      <c r="M27" s="78">
        <v>2.0000000000000002E-5</v>
      </c>
      <c r="N27" s="59" t="s">
        <v>378</v>
      </c>
      <c r="O27" s="59" t="s">
        <v>378</v>
      </c>
      <c r="P27" s="59" t="s">
        <v>378</v>
      </c>
      <c r="Q27" s="59" t="s">
        <v>378</v>
      </c>
      <c r="R27" s="67" t="s">
        <v>103</v>
      </c>
      <c r="S27" s="67" t="s">
        <v>103</v>
      </c>
      <c r="T27" s="67" t="s">
        <v>103</v>
      </c>
      <c r="U27" s="67" t="s">
        <v>103</v>
      </c>
      <c r="V27" s="69" t="s">
        <v>103</v>
      </c>
      <c r="W27" s="69" t="s">
        <v>103</v>
      </c>
      <c r="X27" s="69" t="s">
        <v>103</v>
      </c>
      <c r="Y27" s="69" t="s">
        <v>103</v>
      </c>
      <c r="Z27" s="75" t="s">
        <v>378</v>
      </c>
      <c r="AA27" s="75" t="s">
        <v>378</v>
      </c>
      <c r="AB27" s="75" t="s">
        <v>378</v>
      </c>
      <c r="AC27" s="75" t="s">
        <v>378</v>
      </c>
    </row>
    <row r="28" spans="2:29" x14ac:dyDescent="0.25">
      <c r="B28" s="71" t="s">
        <v>72</v>
      </c>
      <c r="C28" s="55">
        <v>41584</v>
      </c>
      <c r="D28" s="71" t="s">
        <v>4</v>
      </c>
      <c r="E28" s="71" t="s">
        <v>34</v>
      </c>
      <c r="F28" s="71" t="s">
        <v>84</v>
      </c>
      <c r="G28" s="72" t="s">
        <v>27</v>
      </c>
      <c r="H28" s="71" t="s">
        <v>85</v>
      </c>
      <c r="I28" s="71" t="s">
        <v>86</v>
      </c>
      <c r="J28" s="77">
        <v>2.5999999999999999E-2</v>
      </c>
      <c r="K28" s="58">
        <v>0</v>
      </c>
      <c r="L28" s="78">
        <v>2.0000000000000002E-5</v>
      </c>
      <c r="M28" s="78">
        <v>2.0000000000000002E-5</v>
      </c>
      <c r="N28" s="66" t="s">
        <v>378</v>
      </c>
      <c r="O28" s="66" t="s">
        <v>378</v>
      </c>
      <c r="P28" s="79" t="s">
        <v>378</v>
      </c>
      <c r="Q28" s="66" t="s">
        <v>378</v>
      </c>
      <c r="R28" s="67" t="s">
        <v>103</v>
      </c>
      <c r="S28" s="67" t="s">
        <v>103</v>
      </c>
      <c r="T28" s="67" t="s">
        <v>103</v>
      </c>
      <c r="U28" s="67" t="s">
        <v>103</v>
      </c>
      <c r="V28" s="69" t="s">
        <v>103</v>
      </c>
      <c r="W28" s="69" t="s">
        <v>103</v>
      </c>
      <c r="X28" s="69" t="s">
        <v>103</v>
      </c>
      <c r="Y28" s="69" t="s">
        <v>103</v>
      </c>
      <c r="Z28" s="75" t="s">
        <v>378</v>
      </c>
      <c r="AA28" s="75" t="s">
        <v>378</v>
      </c>
      <c r="AB28" s="75" t="s">
        <v>378</v>
      </c>
      <c r="AC28" s="75" t="s">
        <v>378</v>
      </c>
    </row>
    <row r="29" spans="2:29" x14ac:dyDescent="0.25">
      <c r="B29" s="71" t="s">
        <v>72</v>
      </c>
      <c r="C29" s="55">
        <v>41591</v>
      </c>
      <c r="D29" s="71" t="s">
        <v>4</v>
      </c>
      <c r="E29" s="71" t="s">
        <v>34</v>
      </c>
      <c r="F29" s="71" t="s">
        <v>87</v>
      </c>
      <c r="G29" s="72" t="s">
        <v>27</v>
      </c>
      <c r="H29" s="71" t="s">
        <v>88</v>
      </c>
      <c r="I29" s="71" t="s">
        <v>89</v>
      </c>
      <c r="J29" s="77">
        <v>2.5999999999999999E-2</v>
      </c>
      <c r="K29" s="58">
        <v>0</v>
      </c>
      <c r="L29" s="78">
        <v>2.0000000000000002E-5</v>
      </c>
      <c r="M29" s="78">
        <v>2.0000000000000002E-5</v>
      </c>
      <c r="N29" s="66" t="s">
        <v>378</v>
      </c>
      <c r="O29" s="66" t="s">
        <v>378</v>
      </c>
      <c r="P29" s="79" t="s">
        <v>378</v>
      </c>
      <c r="Q29" s="66" t="s">
        <v>378</v>
      </c>
      <c r="R29" s="67" t="s">
        <v>103</v>
      </c>
      <c r="S29" s="67" t="s">
        <v>103</v>
      </c>
      <c r="T29" s="67" t="s">
        <v>103</v>
      </c>
      <c r="U29" s="67" t="s">
        <v>103</v>
      </c>
      <c r="V29" s="69" t="s">
        <v>103</v>
      </c>
      <c r="W29" s="69" t="s">
        <v>103</v>
      </c>
      <c r="X29" s="69" t="s">
        <v>103</v>
      </c>
      <c r="Y29" s="69" t="s">
        <v>103</v>
      </c>
      <c r="Z29" s="75" t="s">
        <v>378</v>
      </c>
      <c r="AA29" s="75" t="s">
        <v>378</v>
      </c>
      <c r="AB29" s="75" t="s">
        <v>378</v>
      </c>
      <c r="AC29" s="75" t="s">
        <v>378</v>
      </c>
    </row>
    <row r="30" spans="2:29" x14ac:dyDescent="0.25">
      <c r="B30" s="71" t="s">
        <v>90</v>
      </c>
      <c r="C30" s="55">
        <v>41306</v>
      </c>
      <c r="D30" s="71" t="s">
        <v>4</v>
      </c>
      <c r="E30" s="71" t="s">
        <v>25</v>
      </c>
      <c r="F30" s="71" t="s">
        <v>91</v>
      </c>
      <c r="G30" s="72" t="s">
        <v>27</v>
      </c>
      <c r="H30" s="83" t="s">
        <v>92</v>
      </c>
      <c r="I30" s="71" t="s">
        <v>93</v>
      </c>
      <c r="J30" s="77">
        <v>2356.9</v>
      </c>
      <c r="K30" s="58">
        <v>0</v>
      </c>
      <c r="L30" s="77">
        <v>1165.2</v>
      </c>
      <c r="M30" s="77">
        <v>1165.2</v>
      </c>
      <c r="N30" s="66">
        <v>915</v>
      </c>
      <c r="O30" s="79">
        <v>1040</v>
      </c>
      <c r="P30" s="79">
        <v>970</v>
      </c>
      <c r="Q30" s="66">
        <v>990</v>
      </c>
      <c r="R30" s="67">
        <v>6000441.7000000002</v>
      </c>
      <c r="S30" s="67">
        <v>6793381.9000000004</v>
      </c>
      <c r="T30" s="67">
        <v>13735301.4</v>
      </c>
      <c r="U30" s="67">
        <v>12481553.800000001</v>
      </c>
      <c r="V30" s="68">
        <v>1386102032</v>
      </c>
      <c r="W30" s="68">
        <v>1711932250.0999999</v>
      </c>
      <c r="X30" s="68">
        <v>3475031257.0999999</v>
      </c>
      <c r="Y30" s="69">
        <v>3182796226.1999998</v>
      </c>
      <c r="Z30" s="75">
        <v>566200</v>
      </c>
      <c r="AA30" s="75">
        <v>591800</v>
      </c>
      <c r="AB30" s="75">
        <v>654500</v>
      </c>
      <c r="AC30" s="75">
        <v>511700</v>
      </c>
    </row>
    <row r="31" spans="2:29" x14ac:dyDescent="0.25">
      <c r="B31" s="71" t="s">
        <v>90</v>
      </c>
      <c r="C31" s="55">
        <v>41394</v>
      </c>
      <c r="D31" s="71" t="s">
        <v>24</v>
      </c>
      <c r="E31" s="71" t="s">
        <v>25</v>
      </c>
      <c r="F31" s="71" t="s">
        <v>94</v>
      </c>
      <c r="G31" s="72" t="s">
        <v>27</v>
      </c>
      <c r="H31" s="71" t="s">
        <v>95</v>
      </c>
      <c r="I31" s="71" t="s">
        <v>96</v>
      </c>
      <c r="J31" s="77">
        <v>8590.7000000000007</v>
      </c>
      <c r="K31" s="58">
        <v>0</v>
      </c>
      <c r="L31" s="77">
        <v>1415.3</v>
      </c>
      <c r="M31" s="77">
        <v>1415.3</v>
      </c>
      <c r="N31" s="66">
        <v>9807</v>
      </c>
      <c r="O31" s="79">
        <v>9804</v>
      </c>
      <c r="P31" s="79">
        <v>10325</v>
      </c>
      <c r="Q31" s="66">
        <v>10699</v>
      </c>
      <c r="R31" s="67">
        <v>9947249.6999999993</v>
      </c>
      <c r="S31" s="67">
        <v>10088612.9</v>
      </c>
      <c r="T31" s="67">
        <v>9852462.6999999993</v>
      </c>
      <c r="U31" s="67">
        <v>8371851.5999999996</v>
      </c>
      <c r="V31" s="68">
        <v>1700979700.8</v>
      </c>
      <c r="W31" s="68">
        <v>2542330447.0999999</v>
      </c>
      <c r="X31" s="68">
        <v>2492673070.8000002</v>
      </c>
      <c r="Y31" s="69">
        <v>2134822169.5</v>
      </c>
      <c r="Z31" s="75">
        <v>5824000</v>
      </c>
      <c r="AA31" s="75">
        <v>5808000</v>
      </c>
      <c r="AB31" s="75">
        <v>6029000</v>
      </c>
      <c r="AC31" s="75">
        <v>6237000</v>
      </c>
    </row>
    <row r="32" spans="2:29" x14ac:dyDescent="0.25">
      <c r="B32" s="71" t="s">
        <v>90</v>
      </c>
      <c r="C32" s="55">
        <v>41453</v>
      </c>
      <c r="D32" s="71" t="s">
        <v>4</v>
      </c>
      <c r="E32" s="71" t="s">
        <v>25</v>
      </c>
      <c r="F32" s="71" t="s">
        <v>97</v>
      </c>
      <c r="G32" s="72" t="s">
        <v>27</v>
      </c>
      <c r="H32" s="71" t="s">
        <v>98</v>
      </c>
      <c r="I32" s="71" t="s">
        <v>99</v>
      </c>
      <c r="J32" s="77">
        <v>2392.4</v>
      </c>
      <c r="K32" s="77">
        <v>413.4</v>
      </c>
      <c r="L32" s="77">
        <v>6.9</v>
      </c>
      <c r="M32" s="77">
        <v>420.3</v>
      </c>
      <c r="N32" s="79">
        <v>22273</v>
      </c>
      <c r="O32" s="79">
        <v>22669</v>
      </c>
      <c r="P32" s="79">
        <v>23506</v>
      </c>
      <c r="Q32" s="66">
        <v>30544</v>
      </c>
      <c r="R32" s="67">
        <v>2731639</v>
      </c>
      <c r="S32" s="67">
        <v>3295066.9</v>
      </c>
      <c r="T32" s="67">
        <v>8268238.5</v>
      </c>
      <c r="U32" s="67">
        <v>11464134.6</v>
      </c>
      <c r="V32" s="68">
        <v>352381425.10000002</v>
      </c>
      <c r="W32" s="68">
        <v>830356865.20000005</v>
      </c>
      <c r="X32" s="68">
        <v>2091864334.7</v>
      </c>
      <c r="Y32" s="69">
        <v>2923354332.8000002</v>
      </c>
      <c r="Z32" s="75">
        <v>4494600</v>
      </c>
      <c r="AA32" s="75">
        <v>4677900</v>
      </c>
      <c r="AB32" s="75">
        <v>5097800</v>
      </c>
      <c r="AC32" s="75">
        <v>5587200</v>
      </c>
    </row>
    <row r="33" spans="2:30" x14ac:dyDescent="0.25">
      <c r="B33" s="71" t="s">
        <v>90</v>
      </c>
      <c r="C33" s="55">
        <v>41463</v>
      </c>
      <c r="D33" s="71" t="s">
        <v>4</v>
      </c>
      <c r="E33" s="71" t="s">
        <v>25</v>
      </c>
      <c r="F33" s="71" t="s">
        <v>100</v>
      </c>
      <c r="G33" s="72" t="s">
        <v>27</v>
      </c>
      <c r="H33" s="71" t="s">
        <v>101</v>
      </c>
      <c r="I33" s="71" t="s">
        <v>102</v>
      </c>
      <c r="J33" s="77">
        <v>2512.6</v>
      </c>
      <c r="K33" s="77" t="s">
        <v>378</v>
      </c>
      <c r="L33" s="77" t="s">
        <v>378</v>
      </c>
      <c r="M33" s="77" t="s">
        <v>378</v>
      </c>
      <c r="N33" s="79">
        <v>35100</v>
      </c>
      <c r="O33" s="79">
        <v>33800</v>
      </c>
      <c r="P33" s="79">
        <v>33100</v>
      </c>
      <c r="Q33" s="66">
        <v>34200</v>
      </c>
      <c r="R33" s="67">
        <v>19876836.199999999</v>
      </c>
      <c r="S33" s="67">
        <v>14332707.4</v>
      </c>
      <c r="T33" s="67">
        <v>17507426.300000001</v>
      </c>
      <c r="U33" s="67">
        <v>17496465.800000001</v>
      </c>
      <c r="V33" s="68">
        <v>2444850849.1999998</v>
      </c>
      <c r="W33" s="68">
        <v>3611842258.1999998</v>
      </c>
      <c r="X33" s="68">
        <v>4429378844.1999998</v>
      </c>
      <c r="Y33" s="69">
        <v>4461598779.8999996</v>
      </c>
      <c r="Z33" s="75">
        <v>5288700</v>
      </c>
      <c r="AA33" s="75">
        <v>5142100</v>
      </c>
      <c r="AB33" s="75">
        <v>5574200</v>
      </c>
      <c r="AC33" s="75">
        <v>3785000</v>
      </c>
    </row>
    <row r="34" spans="2:30" x14ac:dyDescent="0.25">
      <c r="B34" s="71" t="s">
        <v>90</v>
      </c>
      <c r="C34" s="55">
        <v>41466</v>
      </c>
      <c r="D34" s="71" t="s">
        <v>4</v>
      </c>
      <c r="E34" s="71" t="s">
        <v>25</v>
      </c>
      <c r="F34" s="71" t="s">
        <v>104</v>
      </c>
      <c r="G34" s="72" t="s">
        <v>27</v>
      </c>
      <c r="H34" s="71" t="s">
        <v>105</v>
      </c>
      <c r="I34" s="71" t="s">
        <v>106</v>
      </c>
      <c r="J34" s="77">
        <v>3834.6</v>
      </c>
      <c r="K34" s="77">
        <v>400</v>
      </c>
      <c r="L34" s="77">
        <v>175</v>
      </c>
      <c r="M34" s="77">
        <v>575</v>
      </c>
      <c r="N34" s="79">
        <v>2935</v>
      </c>
      <c r="O34" s="79">
        <v>3850</v>
      </c>
      <c r="P34" s="79">
        <v>6368</v>
      </c>
      <c r="Q34" s="66">
        <v>7437</v>
      </c>
      <c r="R34" s="67">
        <v>1338006.5</v>
      </c>
      <c r="S34" s="67">
        <v>12291792.6</v>
      </c>
      <c r="T34" s="67">
        <v>45156449.799999997</v>
      </c>
      <c r="U34" s="67">
        <v>41221123.399999999</v>
      </c>
      <c r="V34" s="68">
        <v>160560779.19999999</v>
      </c>
      <c r="W34" s="68">
        <v>3097531727.0999999</v>
      </c>
      <c r="X34" s="68">
        <v>11424581811.6</v>
      </c>
      <c r="Y34" s="69">
        <v>10511386462.5</v>
      </c>
      <c r="Z34" s="75">
        <v>1508900</v>
      </c>
      <c r="AA34" s="75">
        <v>1594800</v>
      </c>
      <c r="AB34" s="75">
        <v>3037500</v>
      </c>
      <c r="AC34" s="75">
        <v>139000</v>
      </c>
    </row>
    <row r="35" spans="2:30" x14ac:dyDescent="0.25">
      <c r="B35" s="71" t="s">
        <v>90</v>
      </c>
      <c r="C35" s="55">
        <v>41555</v>
      </c>
      <c r="D35" s="71" t="s">
        <v>4</v>
      </c>
      <c r="E35" s="71" t="s">
        <v>25</v>
      </c>
      <c r="F35" s="71" t="s">
        <v>107</v>
      </c>
      <c r="G35" s="72" t="s">
        <v>27</v>
      </c>
      <c r="H35" s="71" t="s">
        <v>108</v>
      </c>
      <c r="I35" s="83" t="s">
        <v>109</v>
      </c>
      <c r="J35" s="77">
        <v>100.2</v>
      </c>
      <c r="K35" s="77">
        <v>24.8</v>
      </c>
      <c r="L35" s="77">
        <v>5.3</v>
      </c>
      <c r="M35" s="77">
        <v>30</v>
      </c>
      <c r="N35" s="79">
        <v>242</v>
      </c>
      <c r="O35" s="79">
        <v>322</v>
      </c>
      <c r="P35" s="79">
        <v>420</v>
      </c>
      <c r="Q35" s="66">
        <v>413</v>
      </c>
      <c r="R35" s="67">
        <v>267725.8</v>
      </c>
      <c r="S35" s="67">
        <v>187128.4</v>
      </c>
      <c r="T35" s="67">
        <v>131552.20000000001</v>
      </c>
      <c r="U35" s="67">
        <v>69098.600000000006</v>
      </c>
      <c r="V35" s="68">
        <v>15260369.300000001</v>
      </c>
      <c r="W35" s="68">
        <v>47156368.399999999</v>
      </c>
      <c r="X35" s="68">
        <v>33282710</v>
      </c>
      <c r="Y35" s="69">
        <v>17205542.899999999</v>
      </c>
      <c r="Z35" s="75">
        <v>107534</v>
      </c>
      <c r="AA35" s="75">
        <v>110194</v>
      </c>
      <c r="AB35" s="75">
        <v>102533</v>
      </c>
      <c r="AC35" s="75">
        <v>104864</v>
      </c>
    </row>
    <row r="36" spans="2:30" x14ac:dyDescent="0.25">
      <c r="B36" s="71" t="s">
        <v>110</v>
      </c>
      <c r="C36" s="55">
        <v>41387</v>
      </c>
      <c r="D36" s="71" t="s">
        <v>4</v>
      </c>
      <c r="E36" s="71" t="s">
        <v>34</v>
      </c>
      <c r="F36" s="71" t="s">
        <v>111</v>
      </c>
      <c r="G36" s="72" t="s">
        <v>27</v>
      </c>
      <c r="H36" s="71" t="s">
        <v>112</v>
      </c>
      <c r="I36" s="71" t="s">
        <v>113</v>
      </c>
      <c r="J36" s="77">
        <v>31.4</v>
      </c>
      <c r="K36" s="82" t="s">
        <v>103</v>
      </c>
      <c r="L36" s="82" t="s">
        <v>103</v>
      </c>
      <c r="M36" s="77">
        <v>8.1</v>
      </c>
      <c r="N36" s="79">
        <v>25</v>
      </c>
      <c r="O36" s="79">
        <v>25</v>
      </c>
      <c r="P36" s="79">
        <v>26</v>
      </c>
      <c r="Q36" s="66">
        <v>14</v>
      </c>
      <c r="R36" s="67">
        <v>46</v>
      </c>
      <c r="S36" s="67">
        <v>55.7</v>
      </c>
      <c r="T36" s="67">
        <v>72.400000000000006</v>
      </c>
      <c r="U36" s="67">
        <v>13.2</v>
      </c>
      <c r="V36" s="68">
        <v>8190.6</v>
      </c>
      <c r="W36" s="68">
        <v>14216.2</v>
      </c>
      <c r="X36" s="68">
        <v>18543.2</v>
      </c>
      <c r="Y36" s="69">
        <v>3385</v>
      </c>
      <c r="Z36" s="75">
        <v>4615</v>
      </c>
      <c r="AA36" s="75">
        <v>4436</v>
      </c>
      <c r="AB36" s="75">
        <v>6346</v>
      </c>
      <c r="AC36" s="75">
        <v>3597</v>
      </c>
    </row>
    <row r="37" spans="2:30" x14ac:dyDescent="0.25">
      <c r="B37" s="71" t="s">
        <v>110</v>
      </c>
      <c r="C37" s="55">
        <v>41389</v>
      </c>
      <c r="D37" s="71" t="s">
        <v>4</v>
      </c>
      <c r="E37" s="71" t="s">
        <v>25</v>
      </c>
      <c r="F37" s="71" t="s">
        <v>114</v>
      </c>
      <c r="G37" s="72" t="s">
        <v>27</v>
      </c>
      <c r="H37" s="71" t="s">
        <v>115</v>
      </c>
      <c r="I37" s="71" t="s">
        <v>116</v>
      </c>
      <c r="J37" s="77">
        <v>31.1</v>
      </c>
      <c r="K37" s="82" t="s">
        <v>103</v>
      </c>
      <c r="L37" s="82" t="s">
        <v>103</v>
      </c>
      <c r="M37" s="77">
        <v>6.7</v>
      </c>
      <c r="N37" s="79">
        <v>67</v>
      </c>
      <c r="O37" s="79">
        <v>77</v>
      </c>
      <c r="P37" s="79">
        <v>81</v>
      </c>
      <c r="Q37" s="66">
        <v>81</v>
      </c>
      <c r="R37" s="67">
        <v>135.9</v>
      </c>
      <c r="S37" s="67">
        <v>319.10000000000002</v>
      </c>
      <c r="T37" s="67">
        <v>402.8</v>
      </c>
      <c r="U37" s="67">
        <v>482.1</v>
      </c>
      <c r="V37" s="68">
        <v>23921.599999999999</v>
      </c>
      <c r="W37" s="68">
        <v>81382.3</v>
      </c>
      <c r="X37" s="68">
        <v>103123.8</v>
      </c>
      <c r="Y37" s="69">
        <v>123899.8</v>
      </c>
      <c r="Z37" s="75">
        <v>18293</v>
      </c>
      <c r="AA37" s="75">
        <v>12249</v>
      </c>
      <c r="AB37" s="75">
        <v>15155</v>
      </c>
      <c r="AC37" s="75">
        <v>18180</v>
      </c>
    </row>
    <row r="38" spans="2:30" x14ac:dyDescent="0.25">
      <c r="B38" s="71" t="s">
        <v>110</v>
      </c>
      <c r="C38" s="55">
        <v>41394</v>
      </c>
      <c r="D38" s="71" t="s">
        <v>4</v>
      </c>
      <c r="E38" s="71" t="s">
        <v>25</v>
      </c>
      <c r="F38" s="71" t="s">
        <v>117</v>
      </c>
      <c r="G38" s="72" t="s">
        <v>27</v>
      </c>
      <c r="H38" s="71" t="s">
        <v>118</v>
      </c>
      <c r="I38" s="71" t="s">
        <v>119</v>
      </c>
      <c r="J38" s="77">
        <v>64.3</v>
      </c>
      <c r="K38" s="82" t="s">
        <v>103</v>
      </c>
      <c r="L38" s="82" t="s">
        <v>103</v>
      </c>
      <c r="M38" s="77">
        <v>17.7</v>
      </c>
      <c r="N38" s="79">
        <v>40</v>
      </c>
      <c r="O38" s="79">
        <v>44</v>
      </c>
      <c r="P38" s="79">
        <v>55</v>
      </c>
      <c r="Q38" s="66">
        <v>77</v>
      </c>
      <c r="R38" s="67">
        <v>53.4</v>
      </c>
      <c r="S38" s="67">
        <v>880</v>
      </c>
      <c r="T38" s="67">
        <v>1304.2</v>
      </c>
      <c r="U38" s="67">
        <v>517.4</v>
      </c>
      <c r="V38" s="68">
        <v>9230.6</v>
      </c>
      <c r="W38" s="68">
        <v>224411.9</v>
      </c>
      <c r="X38" s="68">
        <v>333874.8</v>
      </c>
      <c r="Y38" s="69">
        <v>132961.1</v>
      </c>
      <c r="Z38" s="75">
        <v>1508</v>
      </c>
      <c r="AA38" s="75">
        <v>1755</v>
      </c>
      <c r="AB38" s="75">
        <v>2560</v>
      </c>
      <c r="AC38" s="75">
        <v>4138</v>
      </c>
    </row>
    <row r="39" spans="2:30" x14ac:dyDescent="0.25">
      <c r="B39" s="71" t="s">
        <v>110</v>
      </c>
      <c r="C39" s="55">
        <v>41394</v>
      </c>
      <c r="D39" s="71" t="s">
        <v>4</v>
      </c>
      <c r="E39" s="71" t="s">
        <v>25</v>
      </c>
      <c r="F39" s="71" t="s">
        <v>120</v>
      </c>
      <c r="G39" s="72" t="s">
        <v>27</v>
      </c>
      <c r="H39" s="71" t="s">
        <v>121</v>
      </c>
      <c r="I39" s="71" t="s">
        <v>122</v>
      </c>
      <c r="J39" s="77">
        <v>49.7</v>
      </c>
      <c r="K39" s="82" t="s">
        <v>103</v>
      </c>
      <c r="L39" s="82" t="s">
        <v>103</v>
      </c>
      <c r="M39" s="77">
        <v>11.6</v>
      </c>
      <c r="N39" s="79">
        <v>138</v>
      </c>
      <c r="O39" s="79">
        <v>362</v>
      </c>
      <c r="P39" s="79">
        <v>632</v>
      </c>
      <c r="Q39" s="66">
        <v>772</v>
      </c>
      <c r="R39" s="67">
        <v>18.100000000000001</v>
      </c>
      <c r="S39" s="67">
        <v>92.3</v>
      </c>
      <c r="T39" s="67">
        <v>111.7</v>
      </c>
      <c r="U39" s="67">
        <v>44.8</v>
      </c>
      <c r="V39" s="68">
        <v>3126.6</v>
      </c>
      <c r="W39" s="68">
        <v>23547.200000000001</v>
      </c>
      <c r="X39" s="68">
        <v>28585.7</v>
      </c>
      <c r="Y39" s="69">
        <v>11523.7</v>
      </c>
      <c r="Z39" s="75">
        <v>47322</v>
      </c>
      <c r="AA39" s="75">
        <v>84611</v>
      </c>
      <c r="AB39" s="75">
        <v>157679</v>
      </c>
      <c r="AC39" s="75">
        <v>178162</v>
      </c>
    </row>
    <row r="40" spans="2:30" x14ac:dyDescent="0.25">
      <c r="B40" s="71" t="s">
        <v>110</v>
      </c>
      <c r="C40" s="55">
        <v>41428</v>
      </c>
      <c r="D40" s="71" t="s">
        <v>4</v>
      </c>
      <c r="E40" s="71" t="s">
        <v>34</v>
      </c>
      <c r="F40" s="71" t="s">
        <v>123</v>
      </c>
      <c r="G40" s="72" t="s">
        <v>27</v>
      </c>
      <c r="H40" s="71" t="s">
        <v>124</v>
      </c>
      <c r="I40" s="71" t="s">
        <v>125</v>
      </c>
      <c r="J40" s="77">
        <v>65.599999999999994</v>
      </c>
      <c r="K40" s="82" t="s">
        <v>103</v>
      </c>
      <c r="L40" s="82" t="s">
        <v>103</v>
      </c>
      <c r="M40" s="77">
        <v>65.2</v>
      </c>
      <c r="N40" s="79" t="s">
        <v>378</v>
      </c>
      <c r="O40" s="79" t="s">
        <v>378</v>
      </c>
      <c r="P40" s="79" t="s">
        <v>378</v>
      </c>
      <c r="Q40" s="66" t="s">
        <v>378</v>
      </c>
      <c r="R40" s="67">
        <v>3.3</v>
      </c>
      <c r="S40" s="67" t="s">
        <v>103</v>
      </c>
      <c r="T40" s="67" t="s">
        <v>103</v>
      </c>
      <c r="U40" s="67" t="s">
        <v>103</v>
      </c>
      <c r="V40" s="68">
        <v>500</v>
      </c>
      <c r="W40" s="68">
        <v>0.2</v>
      </c>
      <c r="X40" s="68">
        <v>1.2</v>
      </c>
      <c r="Y40" s="69">
        <v>3.3</v>
      </c>
      <c r="Z40" s="75">
        <v>396</v>
      </c>
      <c r="AA40" s="75">
        <v>965</v>
      </c>
      <c r="AB40" s="75">
        <v>2669</v>
      </c>
      <c r="AC40" s="75">
        <v>1362179</v>
      </c>
      <c r="AD40" s="97"/>
    </row>
    <row r="41" spans="2:30" x14ac:dyDescent="0.25">
      <c r="B41" s="71" t="s">
        <v>110</v>
      </c>
      <c r="C41" s="55">
        <v>41446</v>
      </c>
      <c r="D41" s="71" t="s">
        <v>4</v>
      </c>
      <c r="E41" s="71" t="s">
        <v>25</v>
      </c>
      <c r="F41" s="71" t="s">
        <v>126</v>
      </c>
      <c r="G41" s="72" t="s">
        <v>27</v>
      </c>
      <c r="H41" s="71" t="s">
        <v>127</v>
      </c>
      <c r="I41" s="71" t="s">
        <v>128</v>
      </c>
      <c r="J41" s="77">
        <v>2900</v>
      </c>
      <c r="K41" s="82" t="s">
        <v>103</v>
      </c>
      <c r="L41" s="82" t="s">
        <v>103</v>
      </c>
      <c r="M41" s="77">
        <v>812</v>
      </c>
      <c r="N41" s="79">
        <v>28747</v>
      </c>
      <c r="O41" s="79">
        <v>27479</v>
      </c>
      <c r="P41" s="79">
        <v>26381</v>
      </c>
      <c r="Q41" s="66">
        <v>26987</v>
      </c>
      <c r="R41" s="67">
        <v>7207.6</v>
      </c>
      <c r="S41" s="67">
        <v>5580.3</v>
      </c>
      <c r="T41" s="67">
        <v>7208.6</v>
      </c>
      <c r="U41" s="67">
        <v>6834.5</v>
      </c>
      <c r="V41" s="68">
        <v>987440.6</v>
      </c>
      <c r="W41" s="68">
        <v>1422982.3</v>
      </c>
      <c r="X41" s="68">
        <v>1845407.1</v>
      </c>
      <c r="Y41" s="69">
        <v>1756464.9</v>
      </c>
      <c r="Z41" s="75">
        <v>2403000</v>
      </c>
      <c r="AA41" s="75">
        <v>2441700</v>
      </c>
      <c r="AB41" s="75">
        <v>2393400</v>
      </c>
      <c r="AC41" s="75">
        <v>2425200</v>
      </c>
    </row>
    <row r="42" spans="2:30" x14ac:dyDescent="0.25">
      <c r="B42" s="71" t="s">
        <v>110</v>
      </c>
      <c r="C42" s="55">
        <v>41459</v>
      </c>
      <c r="D42" s="71" t="s">
        <v>4</v>
      </c>
      <c r="E42" s="71" t="s">
        <v>25</v>
      </c>
      <c r="F42" s="71" t="s">
        <v>129</v>
      </c>
      <c r="G42" s="72" t="s">
        <v>27</v>
      </c>
      <c r="H42" s="71" t="s">
        <v>130</v>
      </c>
      <c r="I42" s="71" t="s">
        <v>131</v>
      </c>
      <c r="J42" s="77">
        <v>102</v>
      </c>
      <c r="K42" s="82" t="s">
        <v>103</v>
      </c>
      <c r="L42" s="82" t="s">
        <v>103</v>
      </c>
      <c r="M42" s="77">
        <v>23</v>
      </c>
      <c r="N42" s="79">
        <v>51</v>
      </c>
      <c r="O42" s="79">
        <v>76</v>
      </c>
      <c r="P42" s="79">
        <v>82</v>
      </c>
      <c r="Q42" s="66">
        <v>87</v>
      </c>
      <c r="R42" s="67">
        <v>469</v>
      </c>
      <c r="S42" s="67">
        <v>820.1</v>
      </c>
      <c r="T42" s="67">
        <v>1918.1</v>
      </c>
      <c r="U42" s="67">
        <v>814.8</v>
      </c>
      <c r="V42" s="68">
        <v>63786.9</v>
      </c>
      <c r="W42" s="68">
        <v>209136.5</v>
      </c>
      <c r="X42" s="68">
        <v>491024</v>
      </c>
      <c r="Y42" s="69">
        <v>209412.7</v>
      </c>
      <c r="Z42" s="75" t="s">
        <v>378</v>
      </c>
      <c r="AA42" s="75">
        <v>146</v>
      </c>
      <c r="AB42" s="75">
        <v>3</v>
      </c>
      <c r="AC42" s="75">
        <v>8523</v>
      </c>
    </row>
    <row r="43" spans="2:30" x14ac:dyDescent="0.25">
      <c r="B43" s="71" t="s">
        <v>110</v>
      </c>
      <c r="C43" s="55">
        <v>41459</v>
      </c>
      <c r="D43" s="71" t="s">
        <v>4</v>
      </c>
      <c r="E43" s="71" t="s">
        <v>25</v>
      </c>
      <c r="F43" s="71" t="s">
        <v>357</v>
      </c>
      <c r="G43" s="72" t="s">
        <v>27</v>
      </c>
      <c r="H43" s="71" t="s">
        <v>358</v>
      </c>
      <c r="I43" s="71" t="s">
        <v>359</v>
      </c>
      <c r="J43" s="77">
        <v>57.654672480000002</v>
      </c>
      <c r="K43" s="77" t="s">
        <v>103</v>
      </c>
      <c r="L43" s="77" t="s">
        <v>103</v>
      </c>
      <c r="M43" s="77">
        <v>20.125000799999999</v>
      </c>
      <c r="N43" s="79">
        <v>39</v>
      </c>
      <c r="O43" s="79">
        <v>42</v>
      </c>
      <c r="P43" s="79">
        <v>50</v>
      </c>
      <c r="Q43" s="66">
        <v>60</v>
      </c>
      <c r="R43" s="67">
        <v>13.8</v>
      </c>
      <c r="S43" s="67">
        <v>115.3</v>
      </c>
      <c r="T43" s="67">
        <v>3.4</v>
      </c>
      <c r="U43" s="67">
        <v>13.8</v>
      </c>
      <c r="V43" s="68">
        <v>3511.4</v>
      </c>
      <c r="W43" s="68">
        <v>29390.2</v>
      </c>
      <c r="X43" s="68">
        <v>876.1</v>
      </c>
      <c r="Y43" s="69">
        <v>3552.4</v>
      </c>
      <c r="Z43" s="75">
        <v>644</v>
      </c>
      <c r="AA43" s="75">
        <v>537</v>
      </c>
      <c r="AB43" s="75">
        <v>557</v>
      </c>
      <c r="AC43" s="75">
        <v>703</v>
      </c>
    </row>
    <row r="44" spans="2:30" x14ac:dyDescent="0.25">
      <c r="B44" s="71" t="s">
        <v>110</v>
      </c>
      <c r="C44" s="55">
        <v>41564</v>
      </c>
      <c r="D44" s="71" t="s">
        <v>4</v>
      </c>
      <c r="E44" s="71" t="s">
        <v>25</v>
      </c>
      <c r="F44" s="71" t="s">
        <v>132</v>
      </c>
      <c r="G44" s="72" t="s">
        <v>27</v>
      </c>
      <c r="H44" s="71" t="s">
        <v>132</v>
      </c>
      <c r="I44" s="71" t="s">
        <v>133</v>
      </c>
      <c r="J44" s="77">
        <v>52.1</v>
      </c>
      <c r="K44" s="82" t="s">
        <v>103</v>
      </c>
      <c r="L44" s="82" t="s">
        <v>103</v>
      </c>
      <c r="M44" s="77">
        <v>21.2</v>
      </c>
      <c r="N44" s="79">
        <v>336</v>
      </c>
      <c r="O44" s="79">
        <v>321</v>
      </c>
      <c r="P44" s="79">
        <v>315</v>
      </c>
      <c r="Q44" s="66">
        <v>323</v>
      </c>
      <c r="R44" s="67">
        <v>205.3</v>
      </c>
      <c r="S44" s="67">
        <v>104.9</v>
      </c>
      <c r="T44" s="67">
        <v>154.80000000000001</v>
      </c>
      <c r="U44" s="67">
        <v>40.4</v>
      </c>
      <c r="V44" s="68">
        <v>10674.8</v>
      </c>
      <c r="W44" s="68">
        <v>26741.200000000001</v>
      </c>
      <c r="X44" s="68">
        <v>39637.9</v>
      </c>
      <c r="Y44" s="69">
        <v>10385</v>
      </c>
      <c r="Z44" s="75">
        <v>50764</v>
      </c>
      <c r="AA44" s="75">
        <v>61444</v>
      </c>
      <c r="AB44" s="75">
        <v>67600</v>
      </c>
      <c r="AC44" s="75">
        <v>67603</v>
      </c>
    </row>
    <row r="45" spans="2:30" x14ac:dyDescent="0.25">
      <c r="B45" s="71" t="s">
        <v>110</v>
      </c>
      <c r="C45" s="55">
        <v>41576</v>
      </c>
      <c r="D45" s="71" t="s">
        <v>4</v>
      </c>
      <c r="E45" s="71" t="s">
        <v>25</v>
      </c>
      <c r="F45" s="71" t="s">
        <v>134</v>
      </c>
      <c r="G45" s="72" t="s">
        <v>27</v>
      </c>
      <c r="H45" s="71" t="s">
        <v>135</v>
      </c>
      <c r="I45" s="71" t="s">
        <v>136</v>
      </c>
      <c r="J45" s="77">
        <v>418.2</v>
      </c>
      <c r="K45" s="82" t="s">
        <v>103</v>
      </c>
      <c r="L45" s="82" t="s">
        <v>103</v>
      </c>
      <c r="M45" s="77">
        <v>41.8</v>
      </c>
      <c r="N45" s="79">
        <v>328</v>
      </c>
      <c r="O45" s="79">
        <v>362</v>
      </c>
      <c r="P45" s="79">
        <v>406</v>
      </c>
      <c r="Q45" s="66">
        <v>455</v>
      </c>
      <c r="R45" s="67">
        <v>1208.4000000000001</v>
      </c>
      <c r="S45" s="67">
        <v>408.6</v>
      </c>
      <c r="T45" s="67">
        <v>178.4</v>
      </c>
      <c r="U45" s="67">
        <v>106.7</v>
      </c>
      <c r="V45" s="68">
        <v>53168.1</v>
      </c>
      <c r="W45" s="68">
        <v>104188.4</v>
      </c>
      <c r="X45" s="68">
        <v>45663.7</v>
      </c>
      <c r="Y45" s="69">
        <v>27413.200000000001</v>
      </c>
      <c r="Z45" s="75">
        <v>47399</v>
      </c>
      <c r="AA45" s="75">
        <v>97167</v>
      </c>
      <c r="AB45" s="75">
        <v>121860</v>
      </c>
      <c r="AC45" s="75">
        <v>109300</v>
      </c>
    </row>
    <row r="46" spans="2:30" x14ac:dyDescent="0.25">
      <c r="B46" s="71" t="s">
        <v>110</v>
      </c>
      <c r="C46" s="55">
        <v>41585</v>
      </c>
      <c r="D46" s="71" t="s">
        <v>4</v>
      </c>
      <c r="E46" s="71" t="s">
        <v>25</v>
      </c>
      <c r="F46" s="71" t="s">
        <v>137</v>
      </c>
      <c r="G46" s="72" t="s">
        <v>27</v>
      </c>
      <c r="H46" s="71" t="s">
        <v>138</v>
      </c>
      <c r="I46" s="71" t="s">
        <v>139</v>
      </c>
      <c r="J46" s="77">
        <v>3072.5</v>
      </c>
      <c r="K46" s="82" t="s">
        <v>103</v>
      </c>
      <c r="L46" s="82" t="s">
        <v>103</v>
      </c>
      <c r="M46" s="77">
        <v>652.20000000000005</v>
      </c>
      <c r="N46" s="79">
        <v>2182</v>
      </c>
      <c r="O46" s="79">
        <v>10521</v>
      </c>
      <c r="P46" s="79">
        <v>16168</v>
      </c>
      <c r="Q46" s="66">
        <v>17669</v>
      </c>
      <c r="R46" s="67">
        <v>13845.9</v>
      </c>
      <c r="S46" s="67">
        <v>7290.9</v>
      </c>
      <c r="T46" s="67">
        <v>10552.2</v>
      </c>
      <c r="U46" s="67">
        <v>8691.7999999999993</v>
      </c>
      <c r="V46" s="68">
        <v>512297.5</v>
      </c>
      <c r="W46" s="68">
        <v>1859185.1</v>
      </c>
      <c r="X46" s="68">
        <v>2701373</v>
      </c>
      <c r="Y46" s="69">
        <v>2233781.5</v>
      </c>
      <c r="Z46" s="75">
        <v>1314242</v>
      </c>
      <c r="AA46" s="75">
        <v>2170000</v>
      </c>
      <c r="AB46" s="75">
        <v>11039000</v>
      </c>
      <c r="AC46" s="75">
        <v>10991000</v>
      </c>
    </row>
    <row r="47" spans="2:30" x14ac:dyDescent="0.25">
      <c r="B47" s="71" t="s">
        <v>110</v>
      </c>
      <c r="C47" s="55">
        <v>41591</v>
      </c>
      <c r="D47" s="71" t="s">
        <v>4</v>
      </c>
      <c r="E47" s="71" t="s">
        <v>34</v>
      </c>
      <c r="F47" s="71" t="s">
        <v>360</v>
      </c>
      <c r="G47" s="72" t="s">
        <v>27</v>
      </c>
      <c r="H47" s="71" t="s">
        <v>361</v>
      </c>
      <c r="I47" s="71" t="s">
        <v>362</v>
      </c>
      <c r="J47" s="77">
        <v>21.178235539999999</v>
      </c>
      <c r="K47" s="77" t="s">
        <v>103</v>
      </c>
      <c r="L47" s="77" t="s">
        <v>103</v>
      </c>
      <c r="M47" s="77">
        <v>3.59999563</v>
      </c>
      <c r="N47" s="79">
        <v>17</v>
      </c>
      <c r="O47" s="79">
        <v>25</v>
      </c>
      <c r="P47" s="79">
        <v>43</v>
      </c>
      <c r="Q47" s="66">
        <v>49</v>
      </c>
      <c r="R47" s="67">
        <v>0.1</v>
      </c>
      <c r="S47" s="67">
        <v>9.1999999999999993</v>
      </c>
      <c r="T47" s="67">
        <v>5.2</v>
      </c>
      <c r="U47" s="67">
        <v>1.6</v>
      </c>
      <c r="V47" s="68">
        <v>36</v>
      </c>
      <c r="W47" s="68">
        <v>2357.6</v>
      </c>
      <c r="X47" s="68">
        <v>1327.2</v>
      </c>
      <c r="Y47" s="69">
        <v>421</v>
      </c>
      <c r="Z47" s="75">
        <v>5391</v>
      </c>
      <c r="AA47" s="75">
        <v>3873</v>
      </c>
      <c r="AB47" s="75">
        <v>4043</v>
      </c>
      <c r="AC47" s="75">
        <v>6375.4</v>
      </c>
    </row>
    <row r="48" spans="2:30" x14ac:dyDescent="0.25">
      <c r="B48" s="71" t="s">
        <v>110</v>
      </c>
      <c r="C48" s="55">
        <v>41597</v>
      </c>
      <c r="D48" s="71" t="s">
        <v>4</v>
      </c>
      <c r="E48" s="71" t="s">
        <v>25</v>
      </c>
      <c r="F48" s="71" t="s">
        <v>140</v>
      </c>
      <c r="G48" s="72" t="s">
        <v>27</v>
      </c>
      <c r="H48" s="71" t="s">
        <v>141</v>
      </c>
      <c r="I48" s="71" t="s">
        <v>142</v>
      </c>
      <c r="J48" s="77">
        <v>38.9</v>
      </c>
      <c r="K48" s="82" t="s">
        <v>103</v>
      </c>
      <c r="L48" s="82" t="s">
        <v>103</v>
      </c>
      <c r="M48" s="77">
        <v>14.1</v>
      </c>
      <c r="N48" s="79">
        <v>35</v>
      </c>
      <c r="O48" s="79">
        <v>44</v>
      </c>
      <c r="P48" s="79">
        <v>48</v>
      </c>
      <c r="Q48" s="66">
        <v>50</v>
      </c>
      <c r="R48" s="67">
        <v>176.3</v>
      </c>
      <c r="S48" s="67">
        <v>52.6</v>
      </c>
      <c r="T48" s="67">
        <v>215.8</v>
      </c>
      <c r="U48" s="67">
        <v>170</v>
      </c>
      <c r="V48" s="68">
        <v>5113.8999999999996</v>
      </c>
      <c r="W48" s="68">
        <v>13400.3</v>
      </c>
      <c r="X48" s="68">
        <v>55242.3</v>
      </c>
      <c r="Y48" s="69">
        <v>43677.5</v>
      </c>
      <c r="Z48" s="75">
        <v>6690</v>
      </c>
      <c r="AA48" s="75">
        <v>7038</v>
      </c>
      <c r="AB48" s="75">
        <v>6653</v>
      </c>
      <c r="AC48" s="75">
        <v>8116</v>
      </c>
    </row>
    <row r="49" spans="2:29" x14ac:dyDescent="0.25">
      <c r="B49" s="71" t="s">
        <v>110</v>
      </c>
      <c r="C49" s="55">
        <v>41599</v>
      </c>
      <c r="D49" s="71" t="s">
        <v>4</v>
      </c>
      <c r="E49" s="71" t="s">
        <v>25</v>
      </c>
      <c r="F49" s="71" t="s">
        <v>143</v>
      </c>
      <c r="G49" s="72" t="s">
        <v>27</v>
      </c>
      <c r="H49" s="71" t="s">
        <v>144</v>
      </c>
      <c r="I49" s="71" t="s">
        <v>145</v>
      </c>
      <c r="J49" s="77">
        <v>1848</v>
      </c>
      <c r="K49" s="82" t="s">
        <v>103</v>
      </c>
      <c r="L49" s="82" t="s">
        <v>103</v>
      </c>
      <c r="M49" s="77">
        <v>461.6</v>
      </c>
      <c r="N49" s="79">
        <v>10733</v>
      </c>
      <c r="O49" s="79">
        <v>12177</v>
      </c>
      <c r="P49" s="79">
        <v>12367</v>
      </c>
      <c r="Q49" s="66">
        <v>12500</v>
      </c>
      <c r="R49" s="67">
        <v>12125.8</v>
      </c>
      <c r="S49" s="67">
        <v>1797.9</v>
      </c>
      <c r="T49" s="67">
        <v>1117.4000000000001</v>
      </c>
      <c r="U49" s="67">
        <v>1919.7</v>
      </c>
      <c r="V49" s="68">
        <v>327395.7</v>
      </c>
      <c r="W49" s="68">
        <v>458464.4</v>
      </c>
      <c r="X49" s="68">
        <v>286055.2</v>
      </c>
      <c r="Y49" s="69">
        <v>493373.2</v>
      </c>
      <c r="Z49" s="75">
        <v>2516400</v>
      </c>
      <c r="AA49" s="75">
        <v>2414400</v>
      </c>
      <c r="AB49" s="75">
        <v>2714800</v>
      </c>
      <c r="AC49" s="75">
        <v>2739300</v>
      </c>
    </row>
    <row r="50" spans="2:29" x14ac:dyDescent="0.25">
      <c r="B50" s="71" t="s">
        <v>110</v>
      </c>
      <c r="C50" s="55">
        <v>41605</v>
      </c>
      <c r="D50" s="71" t="s">
        <v>4</v>
      </c>
      <c r="E50" s="71" t="s">
        <v>25</v>
      </c>
      <c r="F50" s="71" t="s">
        <v>383</v>
      </c>
      <c r="G50" s="72" t="s">
        <v>27</v>
      </c>
      <c r="H50" s="71" t="s">
        <v>146</v>
      </c>
      <c r="I50" s="71" t="s">
        <v>147</v>
      </c>
      <c r="J50" s="77">
        <v>64.5</v>
      </c>
      <c r="K50" s="82" t="s">
        <v>103</v>
      </c>
      <c r="L50" s="82" t="s">
        <v>103</v>
      </c>
      <c r="M50" s="77">
        <v>20</v>
      </c>
      <c r="N50" s="79">
        <v>25</v>
      </c>
      <c r="O50" s="79">
        <v>36</v>
      </c>
      <c r="P50" s="79" t="s">
        <v>378</v>
      </c>
      <c r="Q50" s="79" t="s">
        <v>378</v>
      </c>
      <c r="R50" s="67">
        <v>772.7</v>
      </c>
      <c r="S50" s="67">
        <v>156</v>
      </c>
      <c r="T50" s="67">
        <v>99.3</v>
      </c>
      <c r="U50" s="67" t="s">
        <v>382</v>
      </c>
      <c r="V50" s="68">
        <v>17771.5</v>
      </c>
      <c r="W50" s="68">
        <v>39790.699999999997</v>
      </c>
      <c r="X50" s="68">
        <v>25432.400000000001</v>
      </c>
      <c r="Y50" s="69" t="s">
        <v>382</v>
      </c>
      <c r="Z50" s="75">
        <v>14370</v>
      </c>
      <c r="AA50" s="75">
        <v>13130</v>
      </c>
      <c r="AB50" s="75">
        <v>11264</v>
      </c>
      <c r="AC50" s="75">
        <v>7292190</v>
      </c>
    </row>
    <row r="51" spans="2:29" x14ac:dyDescent="0.25">
      <c r="B51" s="71" t="s">
        <v>110</v>
      </c>
      <c r="C51" s="55">
        <v>41613</v>
      </c>
      <c r="D51" s="71" t="s">
        <v>4</v>
      </c>
      <c r="E51" s="71" t="s">
        <v>25</v>
      </c>
      <c r="F51" s="71" t="s">
        <v>148</v>
      </c>
      <c r="G51" s="72" t="s">
        <v>27</v>
      </c>
      <c r="H51" s="71" t="s">
        <v>149</v>
      </c>
      <c r="I51" s="71" t="s">
        <v>150</v>
      </c>
      <c r="J51" s="77">
        <v>828</v>
      </c>
      <c r="K51" s="82" t="s">
        <v>103</v>
      </c>
      <c r="L51" s="82" t="s">
        <v>103</v>
      </c>
      <c r="M51" s="77">
        <v>579.6</v>
      </c>
      <c r="N51" s="79">
        <v>12383</v>
      </c>
      <c r="O51" s="79">
        <v>12120</v>
      </c>
      <c r="P51" s="79">
        <v>12057</v>
      </c>
      <c r="Q51" s="66">
        <v>12401</v>
      </c>
      <c r="R51" s="67">
        <v>19354.7</v>
      </c>
      <c r="S51" s="67">
        <v>5437.7</v>
      </c>
      <c r="T51" s="67">
        <v>4941.2</v>
      </c>
      <c r="U51" s="67">
        <v>4035</v>
      </c>
      <c r="V51" s="68">
        <v>348384.9</v>
      </c>
      <c r="W51" s="68">
        <v>1386618.6</v>
      </c>
      <c r="X51" s="68">
        <v>1264953.6000000001</v>
      </c>
      <c r="Y51" s="69">
        <v>1037005.6</v>
      </c>
      <c r="Z51" s="75">
        <v>690069</v>
      </c>
      <c r="AA51" s="75">
        <v>703283</v>
      </c>
      <c r="AB51" s="75">
        <v>705169</v>
      </c>
      <c r="AC51" s="75">
        <v>669668.6</v>
      </c>
    </row>
    <row r="52" spans="2:29" x14ac:dyDescent="0.25">
      <c r="B52" s="71" t="s">
        <v>110</v>
      </c>
      <c r="C52" s="55">
        <v>41621</v>
      </c>
      <c r="D52" s="71" t="s">
        <v>4</v>
      </c>
      <c r="E52" s="71" t="s">
        <v>34</v>
      </c>
      <c r="F52" s="71" t="s">
        <v>151</v>
      </c>
      <c r="G52" s="72" t="s">
        <v>27</v>
      </c>
      <c r="H52" s="71" t="s">
        <v>152</v>
      </c>
      <c r="I52" s="71" t="s">
        <v>153</v>
      </c>
      <c r="J52" s="77">
        <v>52.4</v>
      </c>
      <c r="K52" s="82" t="s">
        <v>103</v>
      </c>
      <c r="L52" s="82" t="s">
        <v>103</v>
      </c>
      <c r="M52" s="77">
        <v>13.1</v>
      </c>
      <c r="N52" s="79">
        <v>8</v>
      </c>
      <c r="O52" s="79">
        <v>12</v>
      </c>
      <c r="P52" s="79">
        <v>17</v>
      </c>
      <c r="Q52" s="66">
        <v>18</v>
      </c>
      <c r="R52" s="67">
        <v>1273</v>
      </c>
      <c r="S52" s="67">
        <v>25.4</v>
      </c>
      <c r="T52" s="67">
        <v>16.2</v>
      </c>
      <c r="U52" s="67">
        <v>21.7</v>
      </c>
      <c r="V52" s="68">
        <v>14003</v>
      </c>
      <c r="W52" s="68">
        <v>6483.3</v>
      </c>
      <c r="X52" s="68">
        <v>4153.1000000000004</v>
      </c>
      <c r="Y52" s="69">
        <v>5586.4</v>
      </c>
      <c r="Z52" s="75">
        <v>900</v>
      </c>
      <c r="AA52" s="75">
        <v>664</v>
      </c>
      <c r="AB52" s="75">
        <v>837</v>
      </c>
      <c r="AC52" s="75">
        <v>8870</v>
      </c>
    </row>
    <row r="53" spans="2:29" x14ac:dyDescent="0.25">
      <c r="B53" s="71" t="s">
        <v>110</v>
      </c>
      <c r="C53" s="55">
        <v>41625</v>
      </c>
      <c r="D53" s="71" t="s">
        <v>4</v>
      </c>
      <c r="E53" s="71" t="s">
        <v>25</v>
      </c>
      <c r="F53" s="71" t="s">
        <v>154</v>
      </c>
      <c r="G53" s="72" t="s">
        <v>27</v>
      </c>
      <c r="H53" s="71" t="s">
        <v>155</v>
      </c>
      <c r="I53" s="71" t="s">
        <v>156</v>
      </c>
      <c r="J53" s="77">
        <v>200</v>
      </c>
      <c r="K53" s="82" t="s">
        <v>103</v>
      </c>
      <c r="L53" s="82" t="s">
        <v>103</v>
      </c>
      <c r="M53" s="77">
        <v>200</v>
      </c>
      <c r="N53" s="79">
        <v>4213</v>
      </c>
      <c r="O53" s="79">
        <v>4425</v>
      </c>
      <c r="P53" s="79">
        <v>4404</v>
      </c>
      <c r="Q53" s="66">
        <v>4155</v>
      </c>
      <c r="R53" s="67">
        <v>492.2</v>
      </c>
      <c r="S53" s="67">
        <v>59.9</v>
      </c>
      <c r="T53" s="67">
        <v>114</v>
      </c>
      <c r="U53" s="67">
        <v>107</v>
      </c>
      <c r="V53" s="68">
        <v>4922.3999999999996</v>
      </c>
      <c r="W53" s="68">
        <v>15274.6</v>
      </c>
      <c r="X53" s="68">
        <v>29193.200000000001</v>
      </c>
      <c r="Y53" s="69">
        <v>27488.2</v>
      </c>
      <c r="Z53" s="75">
        <v>377677</v>
      </c>
      <c r="AA53" s="75">
        <v>784499</v>
      </c>
      <c r="AB53" s="75">
        <v>455474</v>
      </c>
      <c r="AC53" s="75">
        <v>371522</v>
      </c>
    </row>
    <row r="54" spans="2:29" x14ac:dyDescent="0.25">
      <c r="B54" s="71" t="s">
        <v>110</v>
      </c>
      <c r="C54" s="55">
        <v>41626</v>
      </c>
      <c r="D54" s="71" t="s">
        <v>4</v>
      </c>
      <c r="E54" s="71" t="s">
        <v>25</v>
      </c>
      <c r="F54" s="71" t="s">
        <v>157</v>
      </c>
      <c r="G54" s="72" t="s">
        <v>27</v>
      </c>
      <c r="H54" s="71" t="s">
        <v>158</v>
      </c>
      <c r="I54" s="71" t="s">
        <v>159</v>
      </c>
      <c r="J54" s="77">
        <v>81.8</v>
      </c>
      <c r="K54" s="82" t="s">
        <v>103</v>
      </c>
      <c r="L54" s="82" t="s">
        <v>103</v>
      </c>
      <c r="M54" s="77">
        <v>75.400000000000006</v>
      </c>
      <c r="N54" s="79" t="s">
        <v>378</v>
      </c>
      <c r="O54" s="79" t="s">
        <v>378</v>
      </c>
      <c r="P54" s="79" t="s">
        <v>378</v>
      </c>
      <c r="Q54" s="66" t="s">
        <v>378</v>
      </c>
      <c r="R54" s="67">
        <v>212.8</v>
      </c>
      <c r="S54" s="67">
        <v>53</v>
      </c>
      <c r="T54" s="67">
        <v>88.8</v>
      </c>
      <c r="U54" s="67">
        <v>63.8</v>
      </c>
      <c r="V54" s="68">
        <v>1915.2</v>
      </c>
      <c r="W54" s="68">
        <v>13507.3</v>
      </c>
      <c r="X54" s="68">
        <v>22720.6</v>
      </c>
      <c r="Y54" s="69">
        <v>16404.2</v>
      </c>
      <c r="Z54" s="75">
        <v>270</v>
      </c>
      <c r="AA54" s="75">
        <v>8168</v>
      </c>
      <c r="AB54" s="75">
        <v>9441</v>
      </c>
      <c r="AC54" s="75">
        <v>13581</v>
      </c>
    </row>
    <row r="55" spans="2:29" x14ac:dyDescent="0.25">
      <c r="B55" s="71" t="s">
        <v>160</v>
      </c>
      <c r="C55" s="55">
        <v>41473</v>
      </c>
      <c r="D55" s="71" t="s">
        <v>4</v>
      </c>
      <c r="E55" s="71" t="s">
        <v>25</v>
      </c>
      <c r="F55" s="71" t="s">
        <v>161</v>
      </c>
      <c r="G55" s="72" t="s">
        <v>27</v>
      </c>
      <c r="H55" s="71" t="s">
        <v>162</v>
      </c>
      <c r="I55" s="71" t="s">
        <v>163</v>
      </c>
      <c r="J55" s="77">
        <v>341</v>
      </c>
      <c r="K55" s="82">
        <v>310</v>
      </c>
      <c r="L55" s="78">
        <v>2.0000000000000002E-5</v>
      </c>
      <c r="M55" s="77">
        <v>310</v>
      </c>
      <c r="N55" s="79" t="s">
        <v>378</v>
      </c>
      <c r="O55" s="79" t="s">
        <v>378</v>
      </c>
      <c r="P55" s="79" t="s">
        <v>378</v>
      </c>
      <c r="Q55" s="59" t="s">
        <v>378</v>
      </c>
      <c r="R55" s="67">
        <v>97.4</v>
      </c>
      <c r="S55" s="67">
        <v>175.9</v>
      </c>
      <c r="T55" s="67">
        <v>898.5</v>
      </c>
      <c r="U55" s="67">
        <v>844.6</v>
      </c>
      <c r="V55" s="68">
        <v>11399.3</v>
      </c>
      <c r="W55" s="68">
        <v>44678.9</v>
      </c>
      <c r="X55" s="68">
        <v>228217.2</v>
      </c>
      <c r="Y55" s="69">
        <v>214522.5</v>
      </c>
      <c r="Z55" s="75" t="s">
        <v>378</v>
      </c>
      <c r="AA55" s="75">
        <v>12173</v>
      </c>
      <c r="AB55" s="75">
        <v>45864</v>
      </c>
      <c r="AC55" s="75">
        <v>66821</v>
      </c>
    </row>
    <row r="56" spans="2:29" x14ac:dyDescent="0.25">
      <c r="B56" s="71" t="s">
        <v>160</v>
      </c>
      <c r="C56" s="55">
        <v>41603</v>
      </c>
      <c r="D56" s="71" t="s">
        <v>24</v>
      </c>
      <c r="E56" s="71" t="s">
        <v>34</v>
      </c>
      <c r="F56" s="71" t="s">
        <v>164</v>
      </c>
      <c r="G56" s="72" t="s">
        <v>27</v>
      </c>
      <c r="H56" s="71" t="s">
        <v>165</v>
      </c>
      <c r="I56" s="71" t="s">
        <v>166</v>
      </c>
      <c r="J56" s="77">
        <v>100</v>
      </c>
      <c r="K56" s="82">
        <v>17.88888871</v>
      </c>
      <c r="L56" s="82">
        <v>71.266931749999998</v>
      </c>
      <c r="M56" s="77">
        <v>89.155820460000001</v>
      </c>
      <c r="N56" s="79" t="s">
        <v>378</v>
      </c>
      <c r="O56" s="79">
        <v>95</v>
      </c>
      <c r="P56" s="79">
        <v>102</v>
      </c>
      <c r="Q56" s="66">
        <v>103</v>
      </c>
      <c r="R56" s="67">
        <v>6.2</v>
      </c>
      <c r="S56" s="67">
        <v>6.3</v>
      </c>
      <c r="T56" s="67">
        <v>1.3</v>
      </c>
      <c r="U56" s="67">
        <v>0.2</v>
      </c>
      <c r="V56" s="68">
        <v>155.9</v>
      </c>
      <c r="W56" s="68">
        <v>1601.1</v>
      </c>
      <c r="X56" s="68">
        <v>327.8</v>
      </c>
      <c r="Y56" s="69">
        <v>60.5</v>
      </c>
      <c r="Z56" s="75" t="s">
        <v>378</v>
      </c>
      <c r="AA56" s="75">
        <v>9618.6</v>
      </c>
      <c r="AB56" s="75">
        <v>8154</v>
      </c>
      <c r="AC56" s="75">
        <v>9108.7999999999993</v>
      </c>
    </row>
    <row r="57" spans="2:29" x14ac:dyDescent="0.25">
      <c r="B57" s="71" t="s">
        <v>160</v>
      </c>
      <c r="C57" s="55">
        <v>41604</v>
      </c>
      <c r="D57" s="71" t="s">
        <v>4</v>
      </c>
      <c r="E57" s="71" t="s">
        <v>34</v>
      </c>
      <c r="F57" s="71" t="s">
        <v>167</v>
      </c>
      <c r="G57" s="72" t="s">
        <v>27</v>
      </c>
      <c r="H57" s="71" t="s">
        <v>168</v>
      </c>
      <c r="I57" s="71" t="s">
        <v>169</v>
      </c>
      <c r="J57" s="77">
        <v>205</v>
      </c>
      <c r="K57" s="82">
        <v>50</v>
      </c>
      <c r="L57" s="82">
        <v>130.5</v>
      </c>
      <c r="M57" s="77">
        <v>180.5</v>
      </c>
      <c r="N57" s="79">
        <v>151</v>
      </c>
      <c r="O57" s="79">
        <v>187</v>
      </c>
      <c r="P57" s="79">
        <v>270</v>
      </c>
      <c r="Q57" s="66">
        <v>298</v>
      </c>
      <c r="R57" s="67">
        <v>23.4</v>
      </c>
      <c r="S57" s="67">
        <v>7.8</v>
      </c>
      <c r="T57" s="67">
        <v>3.9</v>
      </c>
      <c r="U57" s="67">
        <v>1.6</v>
      </c>
      <c r="V57" s="68">
        <v>562</v>
      </c>
      <c r="W57" s="68">
        <v>1991</v>
      </c>
      <c r="X57" s="68">
        <v>980.5</v>
      </c>
      <c r="Y57" s="69">
        <v>395.8</v>
      </c>
      <c r="Z57" s="75">
        <v>52544</v>
      </c>
      <c r="AA57" s="75">
        <v>54544</v>
      </c>
      <c r="AB57" s="75">
        <v>70266</v>
      </c>
      <c r="AC57" s="75">
        <v>76181</v>
      </c>
    </row>
    <row r="58" spans="2:29" x14ac:dyDescent="0.25">
      <c r="B58" s="71" t="s">
        <v>160</v>
      </c>
      <c r="C58" s="55">
        <v>41619</v>
      </c>
      <c r="D58" s="71" t="s">
        <v>4</v>
      </c>
      <c r="E58" s="71" t="s">
        <v>25</v>
      </c>
      <c r="F58" s="71" t="s">
        <v>170</v>
      </c>
      <c r="G58" s="72" t="s">
        <v>27</v>
      </c>
      <c r="H58" s="71" t="s">
        <v>171</v>
      </c>
      <c r="I58" s="71" t="s">
        <v>172</v>
      </c>
      <c r="J58" s="77">
        <v>391</v>
      </c>
      <c r="K58" s="82">
        <v>365</v>
      </c>
      <c r="L58" s="82">
        <v>0.4</v>
      </c>
      <c r="M58" s="77">
        <v>365.4</v>
      </c>
      <c r="N58" s="59" t="s">
        <v>378</v>
      </c>
      <c r="O58" s="59" t="s">
        <v>378</v>
      </c>
      <c r="P58" s="79" t="s">
        <v>378</v>
      </c>
      <c r="Q58" s="66">
        <v>13</v>
      </c>
      <c r="R58" s="67">
        <v>1206</v>
      </c>
      <c r="S58" s="67">
        <v>377.4</v>
      </c>
      <c r="T58" s="67">
        <v>733.1</v>
      </c>
      <c r="U58" s="67">
        <v>876.3</v>
      </c>
      <c r="V58" s="68">
        <v>19296.5</v>
      </c>
      <c r="W58" s="68">
        <v>95858.8</v>
      </c>
      <c r="X58" s="68">
        <v>186208.3</v>
      </c>
      <c r="Y58" s="69">
        <v>222569.9</v>
      </c>
      <c r="Z58" s="75" t="s">
        <v>378</v>
      </c>
      <c r="AA58" s="75">
        <v>158</v>
      </c>
      <c r="AB58" s="75">
        <v>18769</v>
      </c>
      <c r="AC58" s="75">
        <v>30289</v>
      </c>
    </row>
    <row r="59" spans="2:29" x14ac:dyDescent="0.25">
      <c r="B59" s="71" t="s">
        <v>173</v>
      </c>
      <c r="C59" s="55">
        <v>41282</v>
      </c>
      <c r="D59" s="71" t="s">
        <v>24</v>
      </c>
      <c r="E59" s="71" t="s">
        <v>34</v>
      </c>
      <c r="F59" s="71" t="s">
        <v>375</v>
      </c>
      <c r="G59" s="72" t="s">
        <v>27</v>
      </c>
      <c r="H59" s="71" t="s">
        <v>376</v>
      </c>
      <c r="I59" s="71" t="s">
        <v>377</v>
      </c>
      <c r="J59" s="77">
        <v>343.59</v>
      </c>
      <c r="K59" s="82" t="s">
        <v>103</v>
      </c>
      <c r="L59" s="82" t="s">
        <v>103</v>
      </c>
      <c r="M59" s="77" t="s">
        <v>103</v>
      </c>
      <c r="N59" s="79" t="s">
        <v>378</v>
      </c>
      <c r="O59" s="79" t="s">
        <v>378</v>
      </c>
      <c r="P59" s="79">
        <v>306</v>
      </c>
      <c r="Q59" s="66">
        <v>410</v>
      </c>
      <c r="R59" s="67" t="s">
        <v>103</v>
      </c>
      <c r="S59" s="67">
        <v>3.4</v>
      </c>
      <c r="T59" s="67">
        <v>12.8</v>
      </c>
      <c r="U59" s="67" t="s">
        <v>103</v>
      </c>
      <c r="V59" s="69" t="s">
        <v>103</v>
      </c>
      <c r="W59" s="68">
        <v>851</v>
      </c>
      <c r="X59" s="68">
        <v>3289</v>
      </c>
      <c r="Y59" s="69" t="s">
        <v>103</v>
      </c>
      <c r="Z59" s="75">
        <v>780</v>
      </c>
      <c r="AA59" s="75">
        <v>17907</v>
      </c>
      <c r="AB59" s="75">
        <v>81076</v>
      </c>
      <c r="AC59" s="75">
        <v>176786</v>
      </c>
    </row>
    <row r="60" spans="2:29" x14ac:dyDescent="0.25">
      <c r="B60" s="71" t="s">
        <v>173</v>
      </c>
      <c r="C60" s="55">
        <v>41292</v>
      </c>
      <c r="D60" s="71" t="s">
        <v>24</v>
      </c>
      <c r="E60" s="71" t="s">
        <v>34</v>
      </c>
      <c r="F60" s="71" t="s">
        <v>174</v>
      </c>
      <c r="G60" s="72" t="s">
        <v>27</v>
      </c>
      <c r="H60" s="71" t="s">
        <v>175</v>
      </c>
      <c r="I60" s="71" t="s">
        <v>176</v>
      </c>
      <c r="J60" s="77">
        <v>0.83150000000000002</v>
      </c>
      <c r="K60" s="82" t="s">
        <v>103</v>
      </c>
      <c r="L60" s="82" t="s">
        <v>103</v>
      </c>
      <c r="M60" s="77" t="s">
        <v>103</v>
      </c>
      <c r="N60" s="79" t="s">
        <v>378</v>
      </c>
      <c r="O60" s="79" t="s">
        <v>378</v>
      </c>
      <c r="P60" s="79">
        <v>19</v>
      </c>
      <c r="Q60" s="66">
        <v>24</v>
      </c>
      <c r="R60" s="67" t="s">
        <v>103</v>
      </c>
      <c r="S60" s="67" t="s">
        <v>103</v>
      </c>
      <c r="T60" s="67" t="s">
        <v>103</v>
      </c>
      <c r="U60" s="67" t="s">
        <v>103</v>
      </c>
      <c r="V60" s="69" t="s">
        <v>103</v>
      </c>
      <c r="W60" s="69" t="s">
        <v>103</v>
      </c>
      <c r="X60" s="69" t="s">
        <v>103</v>
      </c>
      <c r="Y60" s="69" t="s">
        <v>103</v>
      </c>
      <c r="Z60" s="75" t="s">
        <v>378</v>
      </c>
      <c r="AA60" s="75" t="s">
        <v>378</v>
      </c>
      <c r="AB60" s="75" t="s">
        <v>378</v>
      </c>
      <c r="AC60" s="75">
        <v>949.5</v>
      </c>
    </row>
    <row r="61" spans="2:29" x14ac:dyDescent="0.25">
      <c r="B61" s="71" t="s">
        <v>173</v>
      </c>
      <c r="C61" s="55">
        <v>41298</v>
      </c>
      <c r="D61" s="71" t="s">
        <v>24</v>
      </c>
      <c r="E61" s="71" t="s">
        <v>34</v>
      </c>
      <c r="F61" s="71" t="s">
        <v>177</v>
      </c>
      <c r="G61" s="72" t="s">
        <v>27</v>
      </c>
      <c r="H61" s="71" t="s">
        <v>178</v>
      </c>
      <c r="I61" s="71" t="s">
        <v>179</v>
      </c>
      <c r="J61" s="77">
        <v>372.46839999999997</v>
      </c>
      <c r="K61" s="82" t="s">
        <v>103</v>
      </c>
      <c r="L61" s="82" t="s">
        <v>103</v>
      </c>
      <c r="M61" s="77" t="s">
        <v>103</v>
      </c>
      <c r="N61" s="79" t="s">
        <v>378</v>
      </c>
      <c r="O61" s="79">
        <v>91232</v>
      </c>
      <c r="P61" s="79">
        <v>35376</v>
      </c>
      <c r="Q61" s="66">
        <v>34435</v>
      </c>
      <c r="R61" s="67" t="s">
        <v>103</v>
      </c>
      <c r="S61" s="67" t="s">
        <v>103</v>
      </c>
      <c r="T61" s="67" t="s">
        <v>103</v>
      </c>
      <c r="U61" s="67" t="s">
        <v>103</v>
      </c>
      <c r="V61" s="69" t="s">
        <v>103</v>
      </c>
      <c r="W61" s="69" t="s">
        <v>103</v>
      </c>
      <c r="X61" s="69" t="s">
        <v>103</v>
      </c>
      <c r="Y61" s="69" t="s">
        <v>103</v>
      </c>
      <c r="Z61" s="75">
        <v>11830000</v>
      </c>
      <c r="AA61" s="75">
        <v>12000000</v>
      </c>
      <c r="AB61" s="75">
        <v>10193169</v>
      </c>
      <c r="AC61" s="75">
        <v>8382930</v>
      </c>
    </row>
    <row r="62" spans="2:29" x14ac:dyDescent="0.25">
      <c r="B62" s="71" t="s">
        <v>173</v>
      </c>
      <c r="C62" s="55">
        <v>41361</v>
      </c>
      <c r="D62" s="71" t="s">
        <v>24</v>
      </c>
      <c r="E62" s="71" t="s">
        <v>34</v>
      </c>
      <c r="F62" s="71" t="s">
        <v>363</v>
      </c>
      <c r="G62" s="72" t="s">
        <v>27</v>
      </c>
      <c r="H62" s="71" t="s">
        <v>374</v>
      </c>
      <c r="I62" s="71" t="s">
        <v>364</v>
      </c>
      <c r="J62" s="77">
        <v>293.69</v>
      </c>
      <c r="K62" s="82" t="s">
        <v>103</v>
      </c>
      <c r="L62" s="82" t="s">
        <v>103</v>
      </c>
      <c r="M62" s="77" t="s">
        <v>103</v>
      </c>
      <c r="N62" s="79" t="s">
        <v>378</v>
      </c>
      <c r="O62" s="79" t="s">
        <v>378</v>
      </c>
      <c r="P62" s="79">
        <v>6629</v>
      </c>
      <c r="Q62" s="66">
        <v>6743</v>
      </c>
      <c r="R62" s="67" t="s">
        <v>103</v>
      </c>
      <c r="S62" s="67">
        <v>0.8</v>
      </c>
      <c r="T62" s="67">
        <v>1.3</v>
      </c>
      <c r="U62" s="67" t="s">
        <v>103</v>
      </c>
      <c r="V62" s="69" t="s">
        <v>103</v>
      </c>
      <c r="W62" s="68">
        <v>206</v>
      </c>
      <c r="X62" s="68">
        <v>341</v>
      </c>
      <c r="Y62" s="69" t="s">
        <v>103</v>
      </c>
      <c r="Z62" s="75">
        <v>13626470.6</v>
      </c>
      <c r="AA62" s="75">
        <v>14041176.5</v>
      </c>
      <c r="AB62" s="75">
        <v>13891176.5</v>
      </c>
      <c r="AC62" s="75">
        <v>13697000</v>
      </c>
    </row>
    <row r="63" spans="2:29" x14ac:dyDescent="0.25">
      <c r="B63" s="71" t="s">
        <v>173</v>
      </c>
      <c r="C63" s="55">
        <v>41361</v>
      </c>
      <c r="D63" s="71" t="s">
        <v>24</v>
      </c>
      <c r="E63" s="71" t="s">
        <v>34</v>
      </c>
      <c r="F63" s="71" t="s">
        <v>180</v>
      </c>
      <c r="G63" s="72" t="s">
        <v>27</v>
      </c>
      <c r="H63" s="71" t="s">
        <v>181</v>
      </c>
      <c r="I63" s="71" t="s">
        <v>182</v>
      </c>
      <c r="J63" s="77">
        <v>21.165299999999998</v>
      </c>
      <c r="K63" s="82" t="s">
        <v>103</v>
      </c>
      <c r="L63" s="82" t="s">
        <v>103</v>
      </c>
      <c r="M63" s="77" t="s">
        <v>103</v>
      </c>
      <c r="N63" s="79" t="s">
        <v>378</v>
      </c>
      <c r="O63" s="79" t="s">
        <v>378</v>
      </c>
      <c r="P63" s="79" t="s">
        <v>378</v>
      </c>
      <c r="Q63" s="66" t="s">
        <v>378</v>
      </c>
      <c r="R63" s="67" t="s">
        <v>103</v>
      </c>
      <c r="S63" s="67" t="s">
        <v>103</v>
      </c>
      <c r="T63" s="67" t="s">
        <v>103</v>
      </c>
      <c r="U63" s="67" t="s">
        <v>103</v>
      </c>
      <c r="V63" s="69" t="s">
        <v>103</v>
      </c>
      <c r="W63" s="69" t="s">
        <v>103</v>
      </c>
      <c r="X63" s="69" t="s">
        <v>103</v>
      </c>
      <c r="Y63" s="69" t="s">
        <v>103</v>
      </c>
      <c r="Z63" s="75" t="s">
        <v>378</v>
      </c>
      <c r="AA63" s="75" t="s">
        <v>378</v>
      </c>
      <c r="AB63" s="75" t="s">
        <v>378</v>
      </c>
      <c r="AC63" s="75" t="s">
        <v>378</v>
      </c>
    </row>
    <row r="64" spans="2:29" x14ac:dyDescent="0.25">
      <c r="B64" s="71" t="s">
        <v>173</v>
      </c>
      <c r="C64" s="55">
        <v>41389</v>
      </c>
      <c r="D64" s="71" t="s">
        <v>24</v>
      </c>
      <c r="E64" s="71" t="s">
        <v>25</v>
      </c>
      <c r="F64" s="71" t="s">
        <v>365</v>
      </c>
      <c r="G64" s="72" t="s">
        <v>27</v>
      </c>
      <c r="H64" s="71" t="s">
        <v>366</v>
      </c>
      <c r="I64" s="71" t="s">
        <v>367</v>
      </c>
      <c r="J64" s="77">
        <v>15350</v>
      </c>
      <c r="K64" s="82" t="s">
        <v>378</v>
      </c>
      <c r="L64" s="82" t="s">
        <v>378</v>
      </c>
      <c r="M64" s="77" t="s">
        <v>378</v>
      </c>
      <c r="N64" s="79">
        <v>33650</v>
      </c>
      <c r="O64" s="79">
        <v>33412</v>
      </c>
      <c r="P64" s="79">
        <v>33576</v>
      </c>
      <c r="Q64" s="66">
        <v>34351</v>
      </c>
      <c r="R64" s="67" t="s">
        <v>103</v>
      </c>
      <c r="S64" s="67" t="s">
        <v>103</v>
      </c>
      <c r="T64" s="67" t="s">
        <v>103</v>
      </c>
      <c r="U64" s="67" t="s">
        <v>103</v>
      </c>
      <c r="V64" s="68">
        <v>1</v>
      </c>
      <c r="W64" s="69" t="s">
        <v>103</v>
      </c>
      <c r="X64" s="69" t="s">
        <v>103</v>
      </c>
      <c r="Y64" s="69" t="s">
        <v>103</v>
      </c>
      <c r="Z64" s="75">
        <v>12874000</v>
      </c>
      <c r="AA64" s="75">
        <v>12917000</v>
      </c>
      <c r="AB64" s="75">
        <v>13507000</v>
      </c>
      <c r="AC64" s="75">
        <v>12732000</v>
      </c>
    </row>
    <row r="65" spans="2:40" x14ac:dyDescent="0.25">
      <c r="B65" s="71" t="s">
        <v>173</v>
      </c>
      <c r="C65" s="55">
        <v>41394</v>
      </c>
      <c r="D65" s="71" t="s">
        <v>24</v>
      </c>
      <c r="E65" s="71" t="s">
        <v>34</v>
      </c>
      <c r="F65" s="71" t="s">
        <v>183</v>
      </c>
      <c r="G65" s="72" t="s">
        <v>27</v>
      </c>
      <c r="H65" s="71" t="s">
        <v>184</v>
      </c>
      <c r="I65" s="71" t="s">
        <v>185</v>
      </c>
      <c r="J65" s="77">
        <v>19.0791</v>
      </c>
      <c r="K65" s="82" t="s">
        <v>103</v>
      </c>
      <c r="L65" s="82" t="s">
        <v>103</v>
      </c>
      <c r="M65" s="77" t="s">
        <v>103</v>
      </c>
      <c r="N65" s="79" t="s">
        <v>378</v>
      </c>
      <c r="O65" s="79" t="s">
        <v>378</v>
      </c>
      <c r="P65" s="79" t="s">
        <v>378</v>
      </c>
      <c r="Q65" s="66" t="s">
        <v>378</v>
      </c>
      <c r="R65" s="67" t="s">
        <v>103</v>
      </c>
      <c r="S65" s="67" t="s">
        <v>103</v>
      </c>
      <c r="T65" s="67" t="s">
        <v>103</v>
      </c>
      <c r="U65" s="67" t="s">
        <v>103</v>
      </c>
      <c r="V65" s="69" t="s">
        <v>103</v>
      </c>
      <c r="W65" s="69" t="s">
        <v>103</v>
      </c>
      <c r="X65" s="69" t="s">
        <v>103</v>
      </c>
      <c r="Y65" s="69" t="s">
        <v>103</v>
      </c>
      <c r="Z65" s="75">
        <v>332225</v>
      </c>
      <c r="AA65" s="75">
        <v>221926</v>
      </c>
      <c r="AB65" s="75">
        <v>54485</v>
      </c>
      <c r="AC65" s="75" t="s">
        <v>378</v>
      </c>
    </row>
    <row r="66" spans="2:40" x14ac:dyDescent="0.25">
      <c r="B66" s="71" t="s">
        <v>173</v>
      </c>
      <c r="C66" s="55">
        <v>41418</v>
      </c>
      <c r="D66" s="71" t="s">
        <v>24</v>
      </c>
      <c r="E66" s="71" t="s">
        <v>34</v>
      </c>
      <c r="F66" s="71" t="s">
        <v>186</v>
      </c>
      <c r="G66" s="72" t="s">
        <v>27</v>
      </c>
      <c r="H66" s="71" t="s">
        <v>187</v>
      </c>
      <c r="I66" s="71" t="s">
        <v>188</v>
      </c>
      <c r="J66" s="77">
        <v>14.328099999999999</v>
      </c>
      <c r="K66" s="82" t="s">
        <v>103</v>
      </c>
      <c r="L66" s="82" t="s">
        <v>103</v>
      </c>
      <c r="M66" s="77" t="s">
        <v>103</v>
      </c>
      <c r="N66" s="79">
        <v>415</v>
      </c>
      <c r="O66" s="79" t="s">
        <v>378</v>
      </c>
      <c r="P66" s="79" t="s">
        <v>378</v>
      </c>
      <c r="Q66" s="66">
        <v>285</v>
      </c>
      <c r="R66" s="67" t="s">
        <v>103</v>
      </c>
      <c r="S66" s="67" t="s">
        <v>103</v>
      </c>
      <c r="T66" s="67" t="s">
        <v>103</v>
      </c>
      <c r="U66" s="67" t="s">
        <v>103</v>
      </c>
      <c r="V66" s="69" t="s">
        <v>103</v>
      </c>
      <c r="W66" s="69" t="s">
        <v>103</v>
      </c>
      <c r="X66" s="69" t="s">
        <v>103</v>
      </c>
      <c r="Y66" s="69" t="s">
        <v>103</v>
      </c>
      <c r="Z66" s="75">
        <v>143871</v>
      </c>
      <c r="AA66" s="75">
        <v>147348</v>
      </c>
      <c r="AB66" s="75">
        <v>187869</v>
      </c>
      <c r="AC66" s="75">
        <v>204703</v>
      </c>
      <c r="AJ66" s="84"/>
    </row>
    <row r="67" spans="2:40" x14ac:dyDescent="0.25">
      <c r="B67" s="71" t="s">
        <v>173</v>
      </c>
      <c r="C67" s="55">
        <v>41464</v>
      </c>
      <c r="D67" s="71" t="s">
        <v>24</v>
      </c>
      <c r="E67" s="71" t="s">
        <v>34</v>
      </c>
      <c r="F67" s="71" t="s">
        <v>368</v>
      </c>
      <c r="G67" s="72" t="s">
        <v>27</v>
      </c>
      <c r="H67" s="71" t="s">
        <v>369</v>
      </c>
      <c r="I67" s="71" t="s">
        <v>370</v>
      </c>
      <c r="J67" s="77">
        <v>716.35</v>
      </c>
      <c r="K67" s="82" t="s">
        <v>103</v>
      </c>
      <c r="L67" s="82" t="s">
        <v>103</v>
      </c>
      <c r="M67" s="77" t="s">
        <v>103</v>
      </c>
      <c r="N67" s="79" t="s">
        <v>378</v>
      </c>
      <c r="O67" s="79" t="s">
        <v>378</v>
      </c>
      <c r="P67" s="79">
        <v>36927</v>
      </c>
      <c r="Q67" s="66">
        <v>40711</v>
      </c>
      <c r="R67" s="67" t="s">
        <v>103</v>
      </c>
      <c r="S67" s="67">
        <v>1.3</v>
      </c>
      <c r="T67" s="67" t="s">
        <v>103</v>
      </c>
      <c r="U67" s="67" t="s">
        <v>103</v>
      </c>
      <c r="V67" s="69" t="s">
        <v>103</v>
      </c>
      <c r="W67" s="68">
        <v>329.4</v>
      </c>
      <c r="X67" s="69" t="s">
        <v>103</v>
      </c>
      <c r="Y67" s="69" t="s">
        <v>103</v>
      </c>
      <c r="Z67" s="75">
        <v>10389961</v>
      </c>
      <c r="AA67" s="75">
        <v>10599709</v>
      </c>
      <c r="AB67" s="75">
        <v>11945512</v>
      </c>
      <c r="AC67" s="75">
        <v>12177693</v>
      </c>
      <c r="AH67" s="85"/>
      <c r="AI67" s="85"/>
      <c r="AJ67" s="85"/>
      <c r="AK67" s="85"/>
      <c r="AL67" s="85"/>
      <c r="AM67" s="85"/>
    </row>
    <row r="68" spans="2:40" x14ac:dyDescent="0.25">
      <c r="B68" s="71" t="s">
        <v>173</v>
      </c>
      <c r="C68" s="55">
        <v>41505</v>
      </c>
      <c r="D68" s="71" t="s">
        <v>24</v>
      </c>
      <c r="E68" s="71" t="s">
        <v>25</v>
      </c>
      <c r="F68" s="71" t="s">
        <v>371</v>
      </c>
      <c r="G68" s="72" t="s">
        <v>27</v>
      </c>
      <c r="H68" s="71" t="s">
        <v>372</v>
      </c>
      <c r="I68" s="71" t="s">
        <v>373</v>
      </c>
      <c r="J68" s="77">
        <v>7302.22</v>
      </c>
      <c r="K68" s="82" t="s">
        <v>103</v>
      </c>
      <c r="L68" s="82" t="s">
        <v>103</v>
      </c>
      <c r="M68" s="77" t="s">
        <v>103</v>
      </c>
      <c r="N68" s="79" t="s">
        <v>378</v>
      </c>
      <c r="O68" s="79" t="s">
        <v>378</v>
      </c>
      <c r="P68" s="79" t="s">
        <v>378</v>
      </c>
      <c r="Q68" s="66">
        <v>6565</v>
      </c>
      <c r="R68" s="67" t="s">
        <v>103</v>
      </c>
      <c r="S68" s="67" t="s">
        <v>103</v>
      </c>
      <c r="T68" s="67" t="s">
        <v>103</v>
      </c>
      <c r="U68" s="67" t="s">
        <v>103</v>
      </c>
      <c r="V68" s="69" t="s">
        <v>103</v>
      </c>
      <c r="W68" s="69" t="s">
        <v>103</v>
      </c>
      <c r="X68" s="69" t="s">
        <v>103</v>
      </c>
      <c r="Y68" s="69" t="s">
        <v>103</v>
      </c>
      <c r="Z68" s="75">
        <v>2600000</v>
      </c>
      <c r="AA68" s="75">
        <v>2900000</v>
      </c>
      <c r="AB68" s="75">
        <v>3300000</v>
      </c>
      <c r="AC68" s="75">
        <v>3799000</v>
      </c>
      <c r="AH68" s="86"/>
      <c r="AI68" s="86"/>
      <c r="AM68" s="84"/>
      <c r="AN68" s="84"/>
    </row>
    <row r="69" spans="2:40" x14ac:dyDescent="0.25">
      <c r="B69" s="71" t="s">
        <v>173</v>
      </c>
      <c r="C69" s="55">
        <v>41528</v>
      </c>
      <c r="D69" s="71" t="s">
        <v>24</v>
      </c>
      <c r="E69" s="71" t="s">
        <v>34</v>
      </c>
      <c r="F69" s="71" t="s">
        <v>189</v>
      </c>
      <c r="G69" s="72" t="s">
        <v>27</v>
      </c>
      <c r="H69" s="71" t="s">
        <v>190</v>
      </c>
      <c r="I69" s="71" t="s">
        <v>191</v>
      </c>
      <c r="J69" s="77">
        <v>14.118499999999999</v>
      </c>
      <c r="K69" s="82" t="s">
        <v>103</v>
      </c>
      <c r="L69" s="82" t="s">
        <v>103</v>
      </c>
      <c r="M69" s="77" t="s">
        <v>103</v>
      </c>
      <c r="N69" s="79" t="s">
        <v>378</v>
      </c>
      <c r="O69" s="79">
        <v>4000</v>
      </c>
      <c r="P69" s="79">
        <v>4800</v>
      </c>
      <c r="Q69" s="66">
        <v>5453</v>
      </c>
      <c r="R69" s="67" t="s">
        <v>103</v>
      </c>
      <c r="S69" s="67">
        <v>0.1</v>
      </c>
      <c r="T69" s="67" t="s">
        <v>103</v>
      </c>
      <c r="U69" s="67">
        <v>0.1</v>
      </c>
      <c r="V69" s="69" t="s">
        <v>103</v>
      </c>
      <c r="W69" s="68">
        <v>26.3</v>
      </c>
      <c r="X69" s="69" t="s">
        <v>103</v>
      </c>
      <c r="Y69" s="69">
        <v>13</v>
      </c>
      <c r="Z69" s="75">
        <v>6818670</v>
      </c>
      <c r="AA69" s="75">
        <v>7240310</v>
      </c>
      <c r="AB69" s="75">
        <v>9669890</v>
      </c>
      <c r="AC69" s="75">
        <v>12299100</v>
      </c>
    </row>
    <row r="70" spans="2:40" x14ac:dyDescent="0.25">
      <c r="B70" s="71" t="s">
        <v>173</v>
      </c>
      <c r="C70" s="55">
        <v>41591</v>
      </c>
      <c r="D70" s="71" t="s">
        <v>24</v>
      </c>
      <c r="E70" s="71" t="s">
        <v>34</v>
      </c>
      <c r="F70" s="71" t="s">
        <v>192</v>
      </c>
      <c r="G70" s="72" t="s">
        <v>27</v>
      </c>
      <c r="H70" s="71" t="s">
        <v>193</v>
      </c>
      <c r="I70" s="71" t="s">
        <v>194</v>
      </c>
      <c r="J70" s="77">
        <v>217.119</v>
      </c>
      <c r="K70" s="82" t="s">
        <v>103</v>
      </c>
      <c r="L70" s="82" t="s">
        <v>103</v>
      </c>
      <c r="M70" s="77" t="s">
        <v>103</v>
      </c>
      <c r="N70" s="79">
        <v>547</v>
      </c>
      <c r="O70" s="79">
        <v>635</v>
      </c>
      <c r="P70" s="79">
        <v>666</v>
      </c>
      <c r="Q70" s="66" t="s">
        <v>378</v>
      </c>
      <c r="R70" s="67" t="s">
        <v>103</v>
      </c>
      <c r="S70" s="67">
        <v>0.8</v>
      </c>
      <c r="T70" s="67" t="s">
        <v>103</v>
      </c>
      <c r="U70" s="67" t="s">
        <v>103</v>
      </c>
      <c r="V70" s="69" t="s">
        <v>103</v>
      </c>
      <c r="W70" s="68">
        <v>210.7</v>
      </c>
      <c r="X70" s="69" t="s">
        <v>103</v>
      </c>
      <c r="Y70" s="69" t="s">
        <v>103</v>
      </c>
      <c r="Z70" s="75">
        <v>612359</v>
      </c>
      <c r="AA70" s="75">
        <v>752808</v>
      </c>
      <c r="AB70" s="75">
        <v>935393</v>
      </c>
      <c r="AC70" s="75" t="s">
        <v>378</v>
      </c>
    </row>
    <row r="71" spans="2:40" x14ac:dyDescent="0.25">
      <c r="B71" s="71" t="s">
        <v>173</v>
      </c>
      <c r="C71" s="55">
        <v>41607</v>
      </c>
      <c r="D71" s="71" t="s">
        <v>4</v>
      </c>
      <c r="E71" s="71" t="s">
        <v>25</v>
      </c>
      <c r="F71" s="71" t="s">
        <v>195</v>
      </c>
      <c r="G71" s="72" t="s">
        <v>27</v>
      </c>
      <c r="H71" s="71" t="s">
        <v>196</v>
      </c>
      <c r="I71" s="71" t="s">
        <v>197</v>
      </c>
      <c r="J71" s="77">
        <v>24.903199999999998</v>
      </c>
      <c r="K71" s="82" t="s">
        <v>103</v>
      </c>
      <c r="L71" s="82" t="s">
        <v>103</v>
      </c>
      <c r="M71" s="77" t="s">
        <v>103</v>
      </c>
      <c r="N71" s="79" t="s">
        <v>378</v>
      </c>
      <c r="O71" s="79" t="s">
        <v>378</v>
      </c>
      <c r="P71" s="79" t="s">
        <v>378</v>
      </c>
      <c r="Q71" s="66">
        <v>1</v>
      </c>
      <c r="R71" s="67" t="s">
        <v>103</v>
      </c>
      <c r="S71" s="67">
        <v>0.1</v>
      </c>
      <c r="T71" s="67" t="s">
        <v>103</v>
      </c>
      <c r="U71" s="67" t="s">
        <v>103</v>
      </c>
      <c r="V71" s="69" t="s">
        <v>103</v>
      </c>
      <c r="W71" s="68">
        <v>29.7</v>
      </c>
      <c r="X71" s="69" t="s">
        <v>103</v>
      </c>
      <c r="Y71" s="69" t="s">
        <v>103</v>
      </c>
      <c r="Z71" s="75" t="s">
        <v>378</v>
      </c>
      <c r="AA71" s="75" t="s">
        <v>378</v>
      </c>
      <c r="AB71" s="75" t="s">
        <v>378</v>
      </c>
      <c r="AC71" s="75">
        <v>15.3</v>
      </c>
    </row>
    <row r="72" spans="2:40" x14ac:dyDescent="0.25">
      <c r="B72" s="71" t="s">
        <v>173</v>
      </c>
      <c r="C72" s="55">
        <v>41620</v>
      </c>
      <c r="D72" s="71" t="s">
        <v>24</v>
      </c>
      <c r="E72" s="71" t="s">
        <v>34</v>
      </c>
      <c r="F72" s="71" t="s">
        <v>198</v>
      </c>
      <c r="G72" s="72" t="s">
        <v>27</v>
      </c>
      <c r="H72" s="71" t="s">
        <v>199</v>
      </c>
      <c r="I72" s="71" t="s">
        <v>379</v>
      </c>
      <c r="J72" s="77">
        <v>150.05099999999999</v>
      </c>
      <c r="K72" s="82" t="s">
        <v>103</v>
      </c>
      <c r="L72" s="82" t="s">
        <v>103</v>
      </c>
      <c r="M72" s="77" t="s">
        <v>103</v>
      </c>
      <c r="N72" s="79">
        <v>1173</v>
      </c>
      <c r="O72" s="79">
        <v>1173</v>
      </c>
      <c r="P72" s="79">
        <v>1155</v>
      </c>
      <c r="Q72" s="66" t="s">
        <v>378</v>
      </c>
      <c r="R72" s="67" t="s">
        <v>103</v>
      </c>
      <c r="S72" s="67">
        <v>5.5</v>
      </c>
      <c r="T72" s="67">
        <v>1.7</v>
      </c>
      <c r="U72" s="67">
        <v>1.3</v>
      </c>
      <c r="V72" s="69" t="s">
        <v>103</v>
      </c>
      <c r="W72" s="68">
        <v>1394.7</v>
      </c>
      <c r="X72" s="68">
        <v>444.4</v>
      </c>
      <c r="Y72" s="69">
        <v>341</v>
      </c>
      <c r="Z72" s="75" t="s">
        <v>378</v>
      </c>
      <c r="AA72" s="75" t="s">
        <v>378</v>
      </c>
      <c r="AB72" s="75" t="s">
        <v>378</v>
      </c>
      <c r="AC72" s="75" t="s">
        <v>378</v>
      </c>
    </row>
    <row r="73" spans="2:40" x14ac:dyDescent="0.25">
      <c r="B73" s="71" t="s">
        <v>200</v>
      </c>
      <c r="C73" s="55">
        <v>41396</v>
      </c>
      <c r="D73" s="71" t="s">
        <v>4</v>
      </c>
      <c r="E73" s="71" t="s">
        <v>25</v>
      </c>
      <c r="F73" s="71" t="s">
        <v>201</v>
      </c>
      <c r="G73" s="72" t="s">
        <v>27</v>
      </c>
      <c r="H73" s="71" t="s">
        <v>202</v>
      </c>
      <c r="I73" s="71" t="s">
        <v>203</v>
      </c>
      <c r="J73" s="77">
        <v>28.48</v>
      </c>
      <c r="K73" s="82">
        <v>7</v>
      </c>
      <c r="L73" s="82">
        <v>21.2</v>
      </c>
      <c r="M73" s="77">
        <v>28.2</v>
      </c>
      <c r="N73" s="79">
        <v>6</v>
      </c>
      <c r="O73" s="79">
        <v>6</v>
      </c>
      <c r="P73" s="79">
        <v>6</v>
      </c>
      <c r="Q73" s="66">
        <v>6</v>
      </c>
      <c r="R73" s="67">
        <v>13.8</v>
      </c>
      <c r="S73" s="67">
        <v>14.3</v>
      </c>
      <c r="T73" s="67">
        <v>15.6</v>
      </c>
      <c r="U73" s="67">
        <v>16.2</v>
      </c>
      <c r="V73" s="68">
        <v>5032.1000000000004</v>
      </c>
      <c r="W73" s="68">
        <v>5223.8999999999996</v>
      </c>
      <c r="X73" s="68">
        <v>5699.7</v>
      </c>
      <c r="Y73" s="69">
        <v>5917.1</v>
      </c>
      <c r="Z73" s="75">
        <v>5032.1000000000004</v>
      </c>
      <c r="AA73" s="75">
        <v>5223.8999999999996</v>
      </c>
      <c r="AB73" s="75">
        <v>5699.7</v>
      </c>
      <c r="AC73" s="75">
        <v>5917.1</v>
      </c>
    </row>
    <row r="74" spans="2:40" x14ac:dyDescent="0.25">
      <c r="B74" s="71" t="s">
        <v>204</v>
      </c>
      <c r="C74" s="55">
        <v>41388</v>
      </c>
      <c r="D74" s="71" t="s">
        <v>4</v>
      </c>
      <c r="E74" s="71" t="s">
        <v>25</v>
      </c>
      <c r="F74" s="71" t="s">
        <v>205</v>
      </c>
      <c r="G74" s="72" t="s">
        <v>27</v>
      </c>
      <c r="H74" s="71" t="s">
        <v>206</v>
      </c>
      <c r="I74" s="71" t="s">
        <v>207</v>
      </c>
      <c r="J74" s="77">
        <v>137</v>
      </c>
      <c r="K74" s="78">
        <v>2.0000000000000002E-5</v>
      </c>
      <c r="L74" s="125">
        <v>84.8</v>
      </c>
      <c r="M74" s="124">
        <v>84.8</v>
      </c>
      <c r="N74" s="79">
        <v>210</v>
      </c>
      <c r="O74" s="79">
        <v>195</v>
      </c>
      <c r="P74" s="79">
        <v>195</v>
      </c>
      <c r="Q74" s="59" t="s">
        <v>378</v>
      </c>
      <c r="R74" s="67">
        <v>949.8</v>
      </c>
      <c r="S74" s="67">
        <v>569.5</v>
      </c>
      <c r="T74" s="67">
        <v>634</v>
      </c>
      <c r="U74" s="67">
        <v>506.9</v>
      </c>
      <c r="V74" s="68">
        <v>161471.29999999999</v>
      </c>
      <c r="W74" s="68">
        <v>140657.4</v>
      </c>
      <c r="X74" s="68">
        <v>157223.4</v>
      </c>
      <c r="Y74" s="69">
        <v>129777</v>
      </c>
      <c r="Z74" s="75">
        <v>112548.8</v>
      </c>
      <c r="AA74" s="75">
        <v>116392.9</v>
      </c>
      <c r="AB74" s="75">
        <v>138529.9</v>
      </c>
      <c r="AC74" s="75" t="s">
        <v>378</v>
      </c>
    </row>
    <row r="75" spans="2:40" x14ac:dyDescent="0.25">
      <c r="B75" s="71" t="s">
        <v>204</v>
      </c>
      <c r="C75" s="55">
        <v>41388</v>
      </c>
      <c r="D75" s="71" t="s">
        <v>4</v>
      </c>
      <c r="E75" s="71" t="s">
        <v>34</v>
      </c>
      <c r="F75" s="71" t="s">
        <v>208</v>
      </c>
      <c r="G75" s="72" t="s">
        <v>27</v>
      </c>
      <c r="H75" s="71" t="s">
        <v>209</v>
      </c>
      <c r="I75" s="71" t="s">
        <v>210</v>
      </c>
      <c r="J75" s="124">
        <v>17.5</v>
      </c>
      <c r="K75" s="82" t="s">
        <v>103</v>
      </c>
      <c r="L75" s="82" t="s">
        <v>103</v>
      </c>
      <c r="M75" s="124">
        <v>14.99</v>
      </c>
      <c r="N75" s="79">
        <v>114</v>
      </c>
      <c r="O75" s="79">
        <v>153</v>
      </c>
      <c r="P75" s="79">
        <v>175</v>
      </c>
      <c r="Q75" s="66">
        <v>179</v>
      </c>
      <c r="R75" s="67">
        <v>4.9000000000000004</v>
      </c>
      <c r="S75" s="67">
        <v>28.9</v>
      </c>
      <c r="T75" s="67">
        <v>69.3</v>
      </c>
      <c r="U75" s="67" t="s">
        <v>103</v>
      </c>
      <c r="V75" s="68">
        <v>840.9</v>
      </c>
      <c r="W75" s="68">
        <v>7228.3</v>
      </c>
      <c r="X75" s="68">
        <v>17400.599999999999</v>
      </c>
      <c r="Y75" s="69" t="s">
        <v>103</v>
      </c>
      <c r="Z75" s="75">
        <v>27487.8</v>
      </c>
      <c r="AA75" s="75">
        <v>53564</v>
      </c>
      <c r="AB75" s="75">
        <v>58401</v>
      </c>
      <c r="AC75" s="75">
        <v>60569</v>
      </c>
    </row>
    <row r="76" spans="2:40" x14ac:dyDescent="0.25">
      <c r="B76" s="71" t="s">
        <v>204</v>
      </c>
      <c r="C76" s="55">
        <v>41402</v>
      </c>
      <c r="D76" s="71" t="s">
        <v>4</v>
      </c>
      <c r="E76" s="71" t="s">
        <v>25</v>
      </c>
      <c r="F76" s="71" t="s">
        <v>211</v>
      </c>
      <c r="G76" s="72" t="s">
        <v>27</v>
      </c>
      <c r="H76" s="71" t="s">
        <v>212</v>
      </c>
      <c r="I76" s="71" t="s">
        <v>213</v>
      </c>
      <c r="J76" s="77">
        <v>122</v>
      </c>
      <c r="K76" s="78">
        <v>2.0000000000000002E-5</v>
      </c>
      <c r="L76" s="125">
        <v>26.36</v>
      </c>
      <c r="M76" s="124">
        <v>26.36</v>
      </c>
      <c r="N76" s="79">
        <v>132</v>
      </c>
      <c r="O76" s="79">
        <v>129</v>
      </c>
      <c r="P76" s="79">
        <v>124</v>
      </c>
      <c r="Q76" s="59" t="s">
        <v>378</v>
      </c>
      <c r="R76" s="67">
        <v>692.5</v>
      </c>
      <c r="S76" s="67">
        <v>471.6</v>
      </c>
      <c r="T76" s="67">
        <v>434.1</v>
      </c>
      <c r="U76" s="67">
        <v>453.4</v>
      </c>
      <c r="V76" s="68">
        <v>112190.6</v>
      </c>
      <c r="W76" s="68">
        <v>116482.4</v>
      </c>
      <c r="X76" s="68">
        <v>107666.5</v>
      </c>
      <c r="Y76" s="69">
        <v>116058.8</v>
      </c>
      <c r="Z76" s="75">
        <v>25936</v>
      </c>
      <c r="AA76" s="75">
        <v>29575.9</v>
      </c>
      <c r="AB76" s="75">
        <v>32996</v>
      </c>
      <c r="AC76" s="75" t="s">
        <v>378</v>
      </c>
    </row>
    <row r="77" spans="2:40" x14ac:dyDescent="0.25">
      <c r="B77" s="71" t="s">
        <v>204</v>
      </c>
      <c r="C77" s="55">
        <v>41443</v>
      </c>
      <c r="D77" s="71" t="s">
        <v>4</v>
      </c>
      <c r="E77" s="71" t="s">
        <v>34</v>
      </c>
      <c r="F77" s="71" t="s">
        <v>214</v>
      </c>
      <c r="G77" s="72" t="s">
        <v>27</v>
      </c>
      <c r="H77" s="71" t="s">
        <v>215</v>
      </c>
      <c r="I77" s="71" t="s">
        <v>216</v>
      </c>
      <c r="J77" s="124">
        <v>17.600000000000001</v>
      </c>
      <c r="K77" s="82" t="s">
        <v>103</v>
      </c>
      <c r="L77" s="82" t="s">
        <v>103</v>
      </c>
      <c r="M77" s="124">
        <v>0.61</v>
      </c>
      <c r="N77" s="79">
        <v>45</v>
      </c>
      <c r="O77" s="79">
        <v>62</v>
      </c>
      <c r="P77" s="79">
        <v>80</v>
      </c>
      <c r="Q77" s="59" t="s">
        <v>378</v>
      </c>
      <c r="R77" s="67" t="s">
        <v>378</v>
      </c>
      <c r="S77" s="67">
        <v>113.3</v>
      </c>
      <c r="T77" s="67">
        <v>142.5</v>
      </c>
      <c r="U77" s="67">
        <v>138.19999999999999</v>
      </c>
      <c r="V77" s="69" t="s">
        <v>103</v>
      </c>
      <c r="W77" s="68">
        <v>28222.9</v>
      </c>
      <c r="X77" s="68">
        <v>35775.800000000003</v>
      </c>
      <c r="Y77" s="69">
        <v>35371.800000000003</v>
      </c>
      <c r="Z77" s="75" t="s">
        <v>378</v>
      </c>
      <c r="AA77" s="75" t="s">
        <v>378</v>
      </c>
      <c r="AB77" s="75" t="s">
        <v>378</v>
      </c>
      <c r="AC77" s="75" t="s">
        <v>378</v>
      </c>
    </row>
    <row r="78" spans="2:40" x14ac:dyDescent="0.25">
      <c r="B78" s="71" t="s">
        <v>204</v>
      </c>
      <c r="C78" s="55">
        <v>41444</v>
      </c>
      <c r="D78" s="71" t="s">
        <v>4</v>
      </c>
      <c r="E78" s="71" t="s">
        <v>34</v>
      </c>
      <c r="F78" s="71" t="s">
        <v>217</v>
      </c>
      <c r="G78" s="72" t="s">
        <v>27</v>
      </c>
      <c r="H78" s="71" t="s">
        <v>218</v>
      </c>
      <c r="I78" s="71" t="s">
        <v>219</v>
      </c>
      <c r="J78" s="124">
        <v>4.8</v>
      </c>
      <c r="K78" s="82" t="s">
        <v>103</v>
      </c>
      <c r="L78" s="82" t="s">
        <v>103</v>
      </c>
      <c r="M78" s="124">
        <v>1.27</v>
      </c>
      <c r="N78" s="79">
        <v>19</v>
      </c>
      <c r="O78" s="79">
        <v>25</v>
      </c>
      <c r="P78" s="79">
        <v>24</v>
      </c>
      <c r="Q78" s="59" t="s">
        <v>378</v>
      </c>
      <c r="R78" s="67">
        <v>1.4</v>
      </c>
      <c r="S78" s="67">
        <v>2.6</v>
      </c>
      <c r="T78" s="67">
        <v>3.5</v>
      </c>
      <c r="U78" s="67">
        <v>6.7</v>
      </c>
      <c r="V78" s="68">
        <v>184.8</v>
      </c>
      <c r="W78" s="68">
        <v>649.70000000000005</v>
      </c>
      <c r="X78" s="68">
        <v>881.8</v>
      </c>
      <c r="Y78" s="69">
        <v>1720.6</v>
      </c>
      <c r="Z78" s="75">
        <v>4444.3</v>
      </c>
      <c r="AA78" s="75">
        <v>3717.6</v>
      </c>
      <c r="AB78" s="75">
        <v>3139.5</v>
      </c>
      <c r="AC78" s="75" t="s">
        <v>378</v>
      </c>
    </row>
    <row r="79" spans="2:40" x14ac:dyDescent="0.25">
      <c r="B79" s="71" t="s">
        <v>204</v>
      </c>
      <c r="C79" s="55">
        <v>41453</v>
      </c>
      <c r="D79" s="71" t="s">
        <v>4</v>
      </c>
      <c r="E79" s="71" t="s">
        <v>25</v>
      </c>
      <c r="F79" s="71" t="s">
        <v>220</v>
      </c>
      <c r="G79" s="72" t="s">
        <v>27</v>
      </c>
      <c r="H79" s="71" t="s">
        <v>221</v>
      </c>
      <c r="I79" s="71" t="s">
        <v>222</v>
      </c>
      <c r="J79" s="124">
        <v>650.70000000000005</v>
      </c>
      <c r="K79" s="82" t="s">
        <v>103</v>
      </c>
      <c r="L79" s="82" t="s">
        <v>103</v>
      </c>
      <c r="M79" s="77">
        <v>328</v>
      </c>
      <c r="N79" s="79">
        <v>2051</v>
      </c>
      <c r="O79" s="79">
        <v>2216</v>
      </c>
      <c r="P79" s="79">
        <v>2226</v>
      </c>
      <c r="Q79" s="66">
        <v>2163</v>
      </c>
      <c r="R79" s="67">
        <v>4033.2</v>
      </c>
      <c r="S79" s="67">
        <v>3316.4</v>
      </c>
      <c r="T79" s="67">
        <v>1997.6</v>
      </c>
      <c r="U79" s="67">
        <v>1336.5</v>
      </c>
      <c r="V79" s="68">
        <v>520286.5</v>
      </c>
      <c r="W79" s="68">
        <v>822461.4</v>
      </c>
      <c r="X79" s="68">
        <v>497413</v>
      </c>
      <c r="Y79" s="69">
        <v>342140.6</v>
      </c>
      <c r="Z79" s="75">
        <v>429545.2</v>
      </c>
      <c r="AA79" s="75">
        <v>448392.9</v>
      </c>
      <c r="AB79" s="75">
        <v>460749.3</v>
      </c>
      <c r="AC79" s="75">
        <v>459650</v>
      </c>
    </row>
    <row r="80" spans="2:40" x14ac:dyDescent="0.25">
      <c r="B80" s="71" t="s">
        <v>204</v>
      </c>
      <c r="C80" s="55">
        <v>41561</v>
      </c>
      <c r="D80" s="71" t="s">
        <v>4</v>
      </c>
      <c r="E80" s="71" t="s">
        <v>25</v>
      </c>
      <c r="F80" s="71" t="s">
        <v>223</v>
      </c>
      <c r="G80" s="72" t="s">
        <v>27</v>
      </c>
      <c r="H80" s="71" t="s">
        <v>224</v>
      </c>
      <c r="I80" s="71" t="s">
        <v>225</v>
      </c>
      <c r="J80" s="124">
        <v>30.1</v>
      </c>
      <c r="K80" s="82" t="s">
        <v>103</v>
      </c>
      <c r="L80" s="82" t="s">
        <v>103</v>
      </c>
      <c r="M80" s="124">
        <v>30.9</v>
      </c>
      <c r="N80" s="79" t="s">
        <v>378</v>
      </c>
      <c r="O80" s="79" t="s">
        <v>378</v>
      </c>
      <c r="P80" s="79" t="s">
        <v>378</v>
      </c>
      <c r="Q80" s="59" t="s">
        <v>378</v>
      </c>
      <c r="R80" s="67">
        <v>122.8</v>
      </c>
      <c r="S80" s="67">
        <v>229.9</v>
      </c>
      <c r="T80" s="67">
        <v>240.2</v>
      </c>
      <c r="U80" s="67">
        <v>205</v>
      </c>
      <c r="V80" s="68">
        <v>6388</v>
      </c>
      <c r="W80" s="68">
        <v>57484</v>
      </c>
      <c r="X80" s="68">
        <v>60300.2</v>
      </c>
      <c r="Y80" s="69">
        <v>52481.9</v>
      </c>
      <c r="Z80" s="75">
        <v>9682</v>
      </c>
      <c r="AA80" s="75">
        <v>15326</v>
      </c>
      <c r="AB80" s="75">
        <v>17518</v>
      </c>
      <c r="AC80" s="75">
        <v>13903</v>
      </c>
    </row>
    <row r="81" spans="2:29" x14ac:dyDescent="0.25">
      <c r="B81" s="71" t="s">
        <v>204</v>
      </c>
      <c r="C81" s="55">
        <v>41570</v>
      </c>
      <c r="D81" s="71" t="s">
        <v>4</v>
      </c>
      <c r="E81" s="71" t="s">
        <v>34</v>
      </c>
      <c r="F81" s="71" t="s">
        <v>226</v>
      </c>
      <c r="G81" s="72" t="s">
        <v>27</v>
      </c>
      <c r="H81" s="71" t="s">
        <v>227</v>
      </c>
      <c r="I81" s="71" t="s">
        <v>228</v>
      </c>
      <c r="J81" s="124">
        <v>12.6</v>
      </c>
      <c r="K81" s="82" t="s">
        <v>103</v>
      </c>
      <c r="L81" s="82" t="s">
        <v>103</v>
      </c>
      <c r="M81" s="124">
        <v>2.4</v>
      </c>
      <c r="N81" s="79">
        <v>17</v>
      </c>
      <c r="O81" s="79">
        <v>17</v>
      </c>
      <c r="P81" s="79">
        <v>23</v>
      </c>
      <c r="Q81" s="59" t="s">
        <v>378</v>
      </c>
      <c r="R81" s="67">
        <v>173.8</v>
      </c>
      <c r="S81" s="67">
        <v>14.4</v>
      </c>
      <c r="T81" s="67">
        <v>9.6999999999999993</v>
      </c>
      <c r="U81" s="67" t="s">
        <v>103</v>
      </c>
      <c r="V81" s="68">
        <v>7993.1</v>
      </c>
      <c r="W81" s="68">
        <v>3582.5</v>
      </c>
      <c r="X81" s="68">
        <v>2423.6999999999998</v>
      </c>
      <c r="Y81" s="69" t="s">
        <v>103</v>
      </c>
      <c r="Z81" s="75">
        <v>1942.8</v>
      </c>
      <c r="AA81" s="75">
        <v>1396.7</v>
      </c>
      <c r="AB81" s="75">
        <v>1878.1</v>
      </c>
      <c r="AC81" s="75" t="s">
        <v>378</v>
      </c>
    </row>
    <row r="82" spans="2:29" x14ac:dyDescent="0.25">
      <c r="B82" s="71" t="s">
        <v>204</v>
      </c>
      <c r="C82" s="55">
        <v>41606</v>
      </c>
      <c r="D82" s="71" t="s">
        <v>4</v>
      </c>
      <c r="E82" s="71" t="s">
        <v>25</v>
      </c>
      <c r="F82" s="71" t="s">
        <v>229</v>
      </c>
      <c r="G82" s="72" t="s">
        <v>27</v>
      </c>
      <c r="H82" s="71" t="s">
        <v>230</v>
      </c>
      <c r="I82" s="71" t="s">
        <v>231</v>
      </c>
      <c r="J82" s="124">
        <v>70.8</v>
      </c>
      <c r="K82" s="82" t="s">
        <v>103</v>
      </c>
      <c r="L82" s="82" t="s">
        <v>103</v>
      </c>
      <c r="M82" s="124">
        <v>16.5</v>
      </c>
      <c r="N82" s="79">
        <v>330</v>
      </c>
      <c r="O82" s="79">
        <v>685</v>
      </c>
      <c r="P82" s="79">
        <v>912</v>
      </c>
      <c r="Q82" s="66">
        <v>1130</v>
      </c>
      <c r="R82" s="67">
        <v>32</v>
      </c>
      <c r="S82" s="67">
        <v>15.8</v>
      </c>
      <c r="T82" s="67">
        <v>66</v>
      </c>
      <c r="U82" s="67">
        <v>148.4</v>
      </c>
      <c r="V82" s="68">
        <v>608</v>
      </c>
      <c r="W82" s="68">
        <v>3953.1</v>
      </c>
      <c r="X82" s="68">
        <v>16567.8</v>
      </c>
      <c r="Y82" s="69">
        <v>37999.5</v>
      </c>
      <c r="Z82" s="75">
        <v>65033</v>
      </c>
      <c r="AA82" s="75">
        <v>86653.3</v>
      </c>
      <c r="AB82" s="75">
        <v>113618.1</v>
      </c>
      <c r="AC82" s="75">
        <v>130071.9</v>
      </c>
    </row>
    <row r="83" spans="2:29" x14ac:dyDescent="0.25">
      <c r="B83" s="71" t="s">
        <v>204</v>
      </c>
      <c r="C83" s="55">
        <v>41607</v>
      </c>
      <c r="D83" s="71" t="s">
        <v>4</v>
      </c>
      <c r="E83" s="71" t="s">
        <v>25</v>
      </c>
      <c r="F83" s="71" t="s">
        <v>232</v>
      </c>
      <c r="G83" s="72" t="s">
        <v>27</v>
      </c>
      <c r="H83" s="71" t="s">
        <v>233</v>
      </c>
      <c r="I83" s="71" t="s">
        <v>234</v>
      </c>
      <c r="J83" s="124">
        <v>236.5</v>
      </c>
      <c r="K83" s="82" t="s">
        <v>103</v>
      </c>
      <c r="L83" s="82" t="s">
        <v>103</v>
      </c>
      <c r="M83" s="124">
        <v>65.2</v>
      </c>
      <c r="N83" s="79">
        <v>41</v>
      </c>
      <c r="O83" s="79">
        <v>43</v>
      </c>
      <c r="P83" s="79">
        <v>54</v>
      </c>
      <c r="Q83" s="66">
        <v>64</v>
      </c>
      <c r="R83" s="67">
        <v>2245.1999999999998</v>
      </c>
      <c r="S83" s="67">
        <v>368.8</v>
      </c>
      <c r="T83" s="67">
        <v>331.4</v>
      </c>
      <c r="U83" s="67">
        <v>328</v>
      </c>
      <c r="V83" s="68">
        <v>42659.3</v>
      </c>
      <c r="W83" s="68">
        <v>91825.8</v>
      </c>
      <c r="X83" s="68">
        <v>83185.7</v>
      </c>
      <c r="Y83" s="69">
        <v>83979.8</v>
      </c>
      <c r="Z83" s="75">
        <v>53857.5</v>
      </c>
      <c r="AA83" s="75">
        <v>58101.2</v>
      </c>
      <c r="AB83" s="75">
        <v>62965.2</v>
      </c>
      <c r="AC83" s="75">
        <v>71720.399999999994</v>
      </c>
    </row>
    <row r="84" spans="2:29" x14ac:dyDescent="0.25">
      <c r="B84" s="71" t="s">
        <v>204</v>
      </c>
      <c r="C84" s="55">
        <v>41611</v>
      </c>
      <c r="D84" s="71" t="s">
        <v>4</v>
      </c>
      <c r="E84" s="71" t="s">
        <v>34</v>
      </c>
      <c r="F84" s="71" t="s">
        <v>235</v>
      </c>
      <c r="G84" s="72" t="s">
        <v>27</v>
      </c>
      <c r="H84" s="71" t="s">
        <v>236</v>
      </c>
      <c r="I84" s="71" t="s">
        <v>237</v>
      </c>
      <c r="J84" s="124">
        <v>59.4</v>
      </c>
      <c r="K84" s="82" t="s">
        <v>103</v>
      </c>
      <c r="L84" s="82" t="s">
        <v>103</v>
      </c>
      <c r="M84" s="124">
        <v>0.8</v>
      </c>
      <c r="N84" s="79">
        <v>731</v>
      </c>
      <c r="O84" s="79">
        <v>767</v>
      </c>
      <c r="P84" s="79">
        <v>685</v>
      </c>
      <c r="Q84" s="66">
        <v>782</v>
      </c>
      <c r="R84" s="67">
        <v>200.3</v>
      </c>
      <c r="S84" s="67">
        <v>51.7</v>
      </c>
      <c r="T84" s="67">
        <v>24.4</v>
      </c>
      <c r="U84" s="67">
        <v>25.4</v>
      </c>
      <c r="V84" s="68">
        <v>3405.7</v>
      </c>
      <c r="W84" s="68">
        <v>12877.3</v>
      </c>
      <c r="X84" s="68">
        <v>6114.9</v>
      </c>
      <c r="Y84" s="69">
        <v>6497.2</v>
      </c>
      <c r="Z84" s="75">
        <v>287000</v>
      </c>
      <c r="AA84" s="75">
        <v>245806</v>
      </c>
      <c r="AB84" s="75">
        <v>155452</v>
      </c>
      <c r="AC84" s="75">
        <v>173142</v>
      </c>
    </row>
    <row r="85" spans="2:29" x14ac:dyDescent="0.25">
      <c r="B85" s="71" t="s">
        <v>204</v>
      </c>
      <c r="C85" s="55">
        <v>41618</v>
      </c>
      <c r="D85" s="71" t="s">
        <v>4</v>
      </c>
      <c r="E85" s="71" t="s">
        <v>25</v>
      </c>
      <c r="F85" s="71" t="s">
        <v>355</v>
      </c>
      <c r="G85" s="72" t="s">
        <v>27</v>
      </c>
      <c r="H85" s="71" t="s">
        <v>238</v>
      </c>
      <c r="I85" s="71" t="s">
        <v>239</v>
      </c>
      <c r="J85" s="124">
        <v>719.3</v>
      </c>
      <c r="K85" s="82" t="s">
        <v>103</v>
      </c>
      <c r="L85" s="82" t="s">
        <v>103</v>
      </c>
      <c r="M85" s="77">
        <v>355.9</v>
      </c>
      <c r="N85" s="79">
        <v>6211</v>
      </c>
      <c r="O85" s="79">
        <v>6149</v>
      </c>
      <c r="P85" s="79" t="s">
        <v>378</v>
      </c>
      <c r="Q85" s="79" t="s">
        <v>378</v>
      </c>
      <c r="R85" s="67">
        <v>11671.5</v>
      </c>
      <c r="S85" s="67">
        <v>5289.2</v>
      </c>
      <c r="T85" s="67">
        <v>6084.4</v>
      </c>
      <c r="U85" s="67" t="s">
        <v>103</v>
      </c>
      <c r="V85" s="68">
        <v>140058.5</v>
      </c>
      <c r="W85" s="68">
        <v>1322287.6000000001</v>
      </c>
      <c r="X85" s="68">
        <v>243374.3</v>
      </c>
      <c r="Y85" s="69" t="s">
        <v>103</v>
      </c>
      <c r="Z85" s="75" t="s">
        <v>378</v>
      </c>
      <c r="AA85" s="75" t="s">
        <v>378</v>
      </c>
      <c r="AB85" s="75" t="s">
        <v>378</v>
      </c>
      <c r="AC85" s="75" t="s">
        <v>378</v>
      </c>
    </row>
    <row r="86" spans="2:29" x14ac:dyDescent="0.25">
      <c r="B86" s="71" t="s">
        <v>204</v>
      </c>
      <c r="C86" s="55">
        <v>41627</v>
      </c>
      <c r="D86" s="71" t="s">
        <v>4</v>
      </c>
      <c r="E86" s="71" t="s">
        <v>25</v>
      </c>
      <c r="F86" s="71" t="s">
        <v>240</v>
      </c>
      <c r="G86" s="72" t="s">
        <v>27</v>
      </c>
      <c r="H86" s="71" t="s">
        <v>241</v>
      </c>
      <c r="I86" s="71" t="s">
        <v>242</v>
      </c>
      <c r="J86" s="124">
        <v>107.1</v>
      </c>
      <c r="K86" s="78">
        <v>2.0000000000000002E-5</v>
      </c>
      <c r="L86" s="125">
        <v>28.7</v>
      </c>
      <c r="M86" s="124">
        <v>28.7</v>
      </c>
      <c r="N86" s="79">
        <v>600</v>
      </c>
      <c r="O86" s="79">
        <v>560</v>
      </c>
      <c r="P86" s="79">
        <v>521</v>
      </c>
      <c r="Q86" s="66">
        <v>532</v>
      </c>
      <c r="R86" s="67">
        <v>1184.2</v>
      </c>
      <c r="S86" s="67">
        <v>637.1</v>
      </c>
      <c r="T86" s="67">
        <v>816.8</v>
      </c>
      <c r="U86" s="67">
        <v>1189.8</v>
      </c>
      <c r="V86" s="68">
        <v>5920.9</v>
      </c>
      <c r="W86" s="68">
        <v>157364.29999999999</v>
      </c>
      <c r="X86" s="68">
        <v>202564.5</v>
      </c>
      <c r="Y86" s="69">
        <v>304592.7</v>
      </c>
      <c r="Z86" s="75">
        <v>358781.2</v>
      </c>
      <c r="AA86" s="75">
        <v>367862.5</v>
      </c>
      <c r="AB86" s="75">
        <v>335206.2</v>
      </c>
      <c r="AC86" s="75">
        <v>282426</v>
      </c>
    </row>
    <row r="87" spans="2:29" x14ac:dyDescent="0.25">
      <c r="B87" s="71" t="s">
        <v>204</v>
      </c>
      <c r="C87" s="55">
        <v>41627</v>
      </c>
      <c r="D87" s="71" t="s">
        <v>4</v>
      </c>
      <c r="E87" s="71" t="s">
        <v>34</v>
      </c>
      <c r="F87" s="71" t="s">
        <v>243</v>
      </c>
      <c r="G87" s="72" t="s">
        <v>27</v>
      </c>
      <c r="H87" s="71" t="s">
        <v>244</v>
      </c>
      <c r="I87" s="71" t="s">
        <v>245</v>
      </c>
      <c r="J87" s="124">
        <v>5.8</v>
      </c>
      <c r="K87" s="82" t="s">
        <v>103</v>
      </c>
      <c r="L87" s="82" t="s">
        <v>103</v>
      </c>
      <c r="M87" s="124">
        <v>3.4</v>
      </c>
      <c r="N87" s="79">
        <v>55</v>
      </c>
      <c r="O87" s="79">
        <v>58</v>
      </c>
      <c r="P87" s="79">
        <v>61</v>
      </c>
      <c r="Q87" s="59" t="s">
        <v>378</v>
      </c>
      <c r="R87" s="67">
        <v>73.2</v>
      </c>
      <c r="S87" s="67">
        <v>6.4</v>
      </c>
      <c r="T87" s="67">
        <v>6.5</v>
      </c>
      <c r="U87" s="67" t="s">
        <v>103</v>
      </c>
      <c r="V87" s="68">
        <v>366</v>
      </c>
      <c r="W87" s="68">
        <v>1588.8</v>
      </c>
      <c r="X87" s="68">
        <v>1642.9</v>
      </c>
      <c r="Y87" s="69" t="s">
        <v>103</v>
      </c>
      <c r="Z87" s="75" t="s">
        <v>378</v>
      </c>
      <c r="AA87" s="75" t="s">
        <v>378</v>
      </c>
      <c r="AB87" s="75" t="s">
        <v>378</v>
      </c>
      <c r="AC87" s="75" t="s">
        <v>378</v>
      </c>
    </row>
    <row r="88" spans="2:29" x14ac:dyDescent="0.25">
      <c r="B88" s="71" t="s">
        <v>246</v>
      </c>
      <c r="C88" s="55">
        <v>41353</v>
      </c>
      <c r="D88" s="71" t="s">
        <v>24</v>
      </c>
      <c r="E88" s="71" t="s">
        <v>25</v>
      </c>
      <c r="F88" s="71" t="s">
        <v>247</v>
      </c>
      <c r="G88" s="72" t="s">
        <v>27</v>
      </c>
      <c r="H88" s="71" t="s">
        <v>248</v>
      </c>
      <c r="I88" s="71" t="s">
        <v>249</v>
      </c>
      <c r="J88" s="77">
        <v>63.78</v>
      </c>
      <c r="K88" s="82">
        <v>19.079999999999998</v>
      </c>
      <c r="L88" s="82">
        <v>6.36</v>
      </c>
      <c r="M88" s="77">
        <f t="shared" ref="M88:M98" si="0">+K88+L88</f>
        <v>25.439999999999998</v>
      </c>
      <c r="N88" s="79">
        <v>69</v>
      </c>
      <c r="O88" s="79">
        <v>68</v>
      </c>
      <c r="P88" s="79">
        <v>71</v>
      </c>
      <c r="Q88" s="66">
        <v>79</v>
      </c>
      <c r="R88" s="67">
        <v>63.7</v>
      </c>
      <c r="S88" s="67">
        <v>18</v>
      </c>
      <c r="T88" s="67">
        <v>29.3</v>
      </c>
      <c r="U88" s="67">
        <v>117.7</v>
      </c>
      <c r="V88" s="68">
        <v>12352.9</v>
      </c>
      <c r="W88" s="68">
        <v>4500.7</v>
      </c>
      <c r="X88" s="68">
        <v>7344.4</v>
      </c>
      <c r="Y88" s="69">
        <v>33786.1</v>
      </c>
      <c r="Z88" s="75">
        <v>15056</v>
      </c>
      <c r="AA88" s="75">
        <v>17149.099999999999</v>
      </c>
      <c r="AB88" s="75">
        <v>32929.4</v>
      </c>
      <c r="AC88" s="75">
        <v>48324.5</v>
      </c>
    </row>
    <row r="89" spans="2:29" x14ac:dyDescent="0.25">
      <c r="B89" s="71" t="s">
        <v>246</v>
      </c>
      <c r="C89" s="55">
        <v>41359</v>
      </c>
      <c r="D89" s="71" t="s">
        <v>4</v>
      </c>
      <c r="E89" s="71" t="s">
        <v>25</v>
      </c>
      <c r="F89" s="71" t="s">
        <v>250</v>
      </c>
      <c r="G89" s="72" t="s">
        <v>27</v>
      </c>
      <c r="H89" s="71" t="s">
        <v>251</v>
      </c>
      <c r="I89" s="71" t="s">
        <v>252</v>
      </c>
      <c r="J89" s="77">
        <v>30.93</v>
      </c>
      <c r="K89" s="82">
        <v>14.96</v>
      </c>
      <c r="L89" s="78">
        <v>2.0000000000000002E-5</v>
      </c>
      <c r="M89" s="77">
        <f t="shared" si="0"/>
        <v>14.96002</v>
      </c>
      <c r="N89" s="79" t="s">
        <v>378</v>
      </c>
      <c r="O89" s="79" t="s">
        <v>378</v>
      </c>
      <c r="P89" s="79" t="s">
        <v>378</v>
      </c>
      <c r="Q89" s="79" t="s">
        <v>378</v>
      </c>
      <c r="R89" s="67">
        <v>11.7</v>
      </c>
      <c r="S89" s="67">
        <v>10.199999999999999</v>
      </c>
      <c r="T89" s="67">
        <v>3.9</v>
      </c>
      <c r="U89" s="67">
        <v>10.4</v>
      </c>
      <c r="V89" s="68">
        <v>2262.5</v>
      </c>
      <c r="W89" s="68">
        <v>2551.8000000000002</v>
      </c>
      <c r="X89" s="68">
        <v>977.6</v>
      </c>
      <c r="Y89" s="69">
        <v>2504.9</v>
      </c>
      <c r="Z89" s="75">
        <v>3109.5</v>
      </c>
      <c r="AA89" s="75">
        <v>8715.4</v>
      </c>
      <c r="AB89" s="75">
        <v>6131</v>
      </c>
      <c r="AC89" s="75">
        <v>4453.6000000000004</v>
      </c>
    </row>
    <row r="90" spans="2:29" x14ac:dyDescent="0.25">
      <c r="B90" s="71" t="s">
        <v>246</v>
      </c>
      <c r="C90" s="55">
        <v>41373</v>
      </c>
      <c r="D90" s="71" t="s">
        <v>4</v>
      </c>
      <c r="E90" s="71" t="s">
        <v>25</v>
      </c>
      <c r="F90" s="71" t="s">
        <v>253</v>
      </c>
      <c r="G90" s="72" t="s">
        <v>27</v>
      </c>
      <c r="H90" s="71" t="s">
        <v>254</v>
      </c>
      <c r="I90" s="71" t="s">
        <v>255</v>
      </c>
      <c r="J90" s="77">
        <v>4.33</v>
      </c>
      <c r="K90" s="82">
        <v>0.5</v>
      </c>
      <c r="L90" s="78">
        <v>2.0000000000000002E-5</v>
      </c>
      <c r="M90" s="77">
        <f t="shared" si="0"/>
        <v>0.50002000000000002</v>
      </c>
      <c r="N90" s="79">
        <v>1</v>
      </c>
      <c r="O90" s="79">
        <v>1</v>
      </c>
      <c r="P90" s="79">
        <v>7</v>
      </c>
      <c r="Q90" s="66">
        <v>6</v>
      </c>
      <c r="R90" s="67">
        <v>11.2</v>
      </c>
      <c r="S90" s="67">
        <v>11.3</v>
      </c>
      <c r="T90" s="67">
        <v>6</v>
      </c>
      <c r="U90" s="67">
        <v>5.6</v>
      </c>
      <c r="V90" s="68">
        <v>2173.6</v>
      </c>
      <c r="W90" s="68">
        <v>2827.9</v>
      </c>
      <c r="X90" s="68">
        <v>1516.7</v>
      </c>
      <c r="Y90" s="69">
        <v>1419.1</v>
      </c>
      <c r="Z90" s="75">
        <v>7</v>
      </c>
      <c r="AA90" s="75">
        <v>0.3</v>
      </c>
      <c r="AB90" s="75">
        <v>31</v>
      </c>
      <c r="AC90" s="75">
        <v>24.7</v>
      </c>
    </row>
    <row r="91" spans="2:29" x14ac:dyDescent="0.25">
      <c r="B91" s="71" t="s">
        <v>246</v>
      </c>
      <c r="C91" s="55">
        <v>41396</v>
      </c>
      <c r="D91" s="71" t="s">
        <v>4</v>
      </c>
      <c r="E91" s="71" t="s">
        <v>25</v>
      </c>
      <c r="F91" s="71" t="s">
        <v>256</v>
      </c>
      <c r="G91" s="72" t="s">
        <v>27</v>
      </c>
      <c r="H91" s="71" t="s">
        <v>257</v>
      </c>
      <c r="I91" s="71" t="s">
        <v>258</v>
      </c>
      <c r="J91" s="77">
        <v>48.93</v>
      </c>
      <c r="K91" s="82">
        <v>10.5</v>
      </c>
      <c r="L91" s="78">
        <v>2.0000000000000002E-5</v>
      </c>
      <c r="M91" s="77">
        <f t="shared" si="0"/>
        <v>10.500019999999999</v>
      </c>
      <c r="N91" s="79">
        <v>5</v>
      </c>
      <c r="O91" s="79">
        <v>11</v>
      </c>
      <c r="P91" s="79">
        <v>11</v>
      </c>
      <c r="Q91" s="66">
        <v>9</v>
      </c>
      <c r="R91" s="67">
        <v>23.5</v>
      </c>
      <c r="S91" s="67">
        <v>1.7</v>
      </c>
      <c r="T91" s="67">
        <v>2.2999999999999998</v>
      </c>
      <c r="U91" s="67">
        <v>2.5</v>
      </c>
      <c r="V91" s="68">
        <v>4567.1000000000004</v>
      </c>
      <c r="W91" s="68">
        <v>429.5</v>
      </c>
      <c r="X91" s="68">
        <v>566.79999999999995</v>
      </c>
      <c r="Y91" s="69">
        <v>378.3</v>
      </c>
      <c r="Z91" s="75">
        <v>9216.7000000000007</v>
      </c>
      <c r="AA91" s="75">
        <v>11020</v>
      </c>
      <c r="AB91" s="75">
        <v>7459.8</v>
      </c>
      <c r="AC91" s="75">
        <v>9521.4</v>
      </c>
    </row>
    <row r="92" spans="2:29" x14ac:dyDescent="0.25">
      <c r="B92" s="71" t="s">
        <v>246</v>
      </c>
      <c r="C92" s="55">
        <v>41460</v>
      </c>
      <c r="D92" s="71" t="s">
        <v>4</v>
      </c>
      <c r="E92" s="71" t="s">
        <v>25</v>
      </c>
      <c r="F92" s="71" t="s">
        <v>259</v>
      </c>
      <c r="G92" s="72" t="s">
        <v>27</v>
      </c>
      <c r="H92" s="71" t="s">
        <v>260</v>
      </c>
      <c r="I92" s="71" t="s">
        <v>261</v>
      </c>
      <c r="J92" s="77">
        <v>454.19</v>
      </c>
      <c r="K92" s="82">
        <v>113.7</v>
      </c>
      <c r="L92" s="78">
        <v>2.0000000000000002E-5</v>
      </c>
      <c r="M92" s="77">
        <f t="shared" si="0"/>
        <v>113.70002000000001</v>
      </c>
      <c r="N92" s="79">
        <v>18</v>
      </c>
      <c r="O92" s="79">
        <v>18</v>
      </c>
      <c r="P92" s="79">
        <v>18</v>
      </c>
      <c r="Q92" s="66">
        <v>21</v>
      </c>
      <c r="R92" s="67">
        <v>239.6</v>
      </c>
      <c r="S92" s="67">
        <v>204.4</v>
      </c>
      <c r="T92" s="67">
        <v>683.4</v>
      </c>
      <c r="U92" s="67">
        <v>1083.3</v>
      </c>
      <c r="V92" s="68">
        <v>46474.9</v>
      </c>
      <c r="W92" s="68">
        <v>51100.800000000003</v>
      </c>
      <c r="X92" s="68">
        <v>171525.2</v>
      </c>
      <c r="Y92" s="69">
        <v>318487</v>
      </c>
      <c r="Z92" s="75">
        <v>173592</v>
      </c>
      <c r="AA92" s="75">
        <v>205079</v>
      </c>
      <c r="AB92" s="75">
        <v>211166</v>
      </c>
      <c r="AC92" s="75">
        <v>279388</v>
      </c>
    </row>
    <row r="93" spans="2:29" x14ac:dyDescent="0.25">
      <c r="B93" s="71" t="s">
        <v>246</v>
      </c>
      <c r="C93" s="55">
        <v>41544</v>
      </c>
      <c r="D93" s="71" t="s">
        <v>24</v>
      </c>
      <c r="E93" s="71" t="s">
        <v>25</v>
      </c>
      <c r="F93" s="71" t="s">
        <v>262</v>
      </c>
      <c r="G93" s="72" t="s">
        <v>27</v>
      </c>
      <c r="H93" s="71" t="s">
        <v>263</v>
      </c>
      <c r="I93" s="71" t="s">
        <v>264</v>
      </c>
      <c r="J93" s="77">
        <v>1012.35</v>
      </c>
      <c r="K93" s="82">
        <v>290.3</v>
      </c>
      <c r="L93" s="78">
        <v>2.0000000000000002E-5</v>
      </c>
      <c r="M93" s="77">
        <f t="shared" si="0"/>
        <v>290.30002000000002</v>
      </c>
      <c r="N93" s="79">
        <v>3167</v>
      </c>
      <c r="O93" s="79">
        <v>3106</v>
      </c>
      <c r="P93" s="79">
        <v>2461</v>
      </c>
      <c r="Q93" s="66">
        <v>1708</v>
      </c>
      <c r="R93" s="67">
        <v>1038.5999999999999</v>
      </c>
      <c r="S93" s="67">
        <v>290.10000000000002</v>
      </c>
      <c r="T93" s="67">
        <v>165.2</v>
      </c>
      <c r="U93" s="67">
        <v>65.099999999999994</v>
      </c>
      <c r="V93" s="68">
        <v>201486.9</v>
      </c>
      <c r="W93" s="68">
        <v>72516.899999999994</v>
      </c>
      <c r="X93" s="68">
        <v>41463.5</v>
      </c>
      <c r="Y93" s="69">
        <v>18882</v>
      </c>
      <c r="Z93" s="75">
        <v>852708</v>
      </c>
      <c r="AA93" s="75">
        <v>895009</v>
      </c>
      <c r="AB93" s="75">
        <v>848357</v>
      </c>
      <c r="AC93" s="75">
        <v>623871</v>
      </c>
    </row>
    <row r="94" spans="2:29" x14ac:dyDescent="0.25">
      <c r="B94" s="71" t="s">
        <v>246</v>
      </c>
      <c r="C94" s="55">
        <v>41572</v>
      </c>
      <c r="D94" s="71" t="s">
        <v>4</v>
      </c>
      <c r="E94" s="71" t="s">
        <v>25</v>
      </c>
      <c r="F94" s="71" t="s">
        <v>265</v>
      </c>
      <c r="G94" s="72" t="s">
        <v>27</v>
      </c>
      <c r="H94" s="71" t="s">
        <v>266</v>
      </c>
      <c r="I94" s="71" t="s">
        <v>267</v>
      </c>
      <c r="J94" s="77">
        <v>229.04</v>
      </c>
      <c r="K94" s="82">
        <v>29.48</v>
      </c>
      <c r="L94" s="82">
        <v>84.72</v>
      </c>
      <c r="M94" s="77">
        <f t="shared" si="0"/>
        <v>114.2</v>
      </c>
      <c r="N94" s="79" t="s">
        <v>378</v>
      </c>
      <c r="O94" s="79" t="s">
        <v>378</v>
      </c>
      <c r="P94" s="79">
        <v>109</v>
      </c>
      <c r="Q94" s="66">
        <v>108</v>
      </c>
      <c r="R94" s="67">
        <v>210.2</v>
      </c>
      <c r="S94" s="67">
        <v>278.2</v>
      </c>
      <c r="T94" s="67">
        <v>29.8</v>
      </c>
      <c r="U94" s="67">
        <v>30.4</v>
      </c>
      <c r="V94" s="68">
        <v>40776</v>
      </c>
      <c r="W94" s="68">
        <v>69550.8</v>
      </c>
      <c r="X94" s="68">
        <v>7487.9</v>
      </c>
      <c r="Y94" s="69">
        <v>2519.6999999999998</v>
      </c>
      <c r="Z94" s="75" t="s">
        <v>378</v>
      </c>
      <c r="AA94" s="75">
        <v>1051100</v>
      </c>
      <c r="AB94" s="75">
        <v>905872</v>
      </c>
      <c r="AC94" s="75">
        <v>599710</v>
      </c>
    </row>
    <row r="95" spans="2:29" x14ac:dyDescent="0.25">
      <c r="B95" s="71" t="s">
        <v>246</v>
      </c>
      <c r="C95" s="55">
        <v>41599</v>
      </c>
      <c r="D95" s="71" t="s">
        <v>24</v>
      </c>
      <c r="E95" s="71" t="s">
        <v>25</v>
      </c>
      <c r="F95" s="71" t="s">
        <v>268</v>
      </c>
      <c r="G95" s="72" t="s">
        <v>27</v>
      </c>
      <c r="H95" s="71" t="s">
        <v>269</v>
      </c>
      <c r="I95" s="71" t="s">
        <v>270</v>
      </c>
      <c r="J95" s="77">
        <v>818.32</v>
      </c>
      <c r="K95" s="82">
        <v>207.76</v>
      </c>
      <c r="L95" s="82">
        <v>165.54</v>
      </c>
      <c r="M95" s="77">
        <f t="shared" si="0"/>
        <v>373.29999999999995</v>
      </c>
      <c r="N95" s="79" t="s">
        <v>378</v>
      </c>
      <c r="O95" s="79" t="s">
        <v>378</v>
      </c>
      <c r="P95" s="79">
        <v>1537</v>
      </c>
      <c r="Q95" s="66">
        <v>1537</v>
      </c>
      <c r="R95" s="67">
        <v>761.9</v>
      </c>
      <c r="S95" s="67">
        <v>5161.8</v>
      </c>
      <c r="T95" s="67">
        <v>3407.4</v>
      </c>
      <c r="U95" s="67">
        <v>1322.2</v>
      </c>
      <c r="V95" s="68">
        <v>147816.70000000001</v>
      </c>
      <c r="W95" s="68">
        <v>1290442.6000000001</v>
      </c>
      <c r="X95" s="68">
        <v>855262.7</v>
      </c>
      <c r="Y95" s="69">
        <v>388729</v>
      </c>
      <c r="Z95" s="75">
        <v>326301</v>
      </c>
      <c r="AA95" s="75">
        <v>614794</v>
      </c>
      <c r="AB95" s="75">
        <v>707729</v>
      </c>
      <c r="AC95" s="75">
        <v>480641</v>
      </c>
    </row>
    <row r="96" spans="2:29" x14ac:dyDescent="0.25">
      <c r="B96" s="71" t="s">
        <v>246</v>
      </c>
      <c r="C96" s="55">
        <v>41614</v>
      </c>
      <c r="D96" s="71" t="s">
        <v>24</v>
      </c>
      <c r="E96" s="71" t="s">
        <v>25</v>
      </c>
      <c r="F96" s="71" t="s">
        <v>271</v>
      </c>
      <c r="G96" s="72" t="s">
        <v>27</v>
      </c>
      <c r="H96" s="71" t="s">
        <v>272</v>
      </c>
      <c r="I96" s="71" t="s">
        <v>273</v>
      </c>
      <c r="J96" s="77">
        <v>39.79</v>
      </c>
      <c r="K96" s="82">
        <v>13.7</v>
      </c>
      <c r="L96" s="82">
        <v>2.74</v>
      </c>
      <c r="M96" s="77">
        <f t="shared" si="0"/>
        <v>16.439999999999998</v>
      </c>
      <c r="N96" s="79" t="s">
        <v>378</v>
      </c>
      <c r="O96" s="79" t="s">
        <v>378</v>
      </c>
      <c r="P96" s="79">
        <v>98</v>
      </c>
      <c r="Q96" s="66">
        <v>107</v>
      </c>
      <c r="R96" s="67">
        <v>23.8</v>
      </c>
      <c r="S96" s="67">
        <v>18</v>
      </c>
      <c r="T96" s="67">
        <v>32</v>
      </c>
      <c r="U96" s="67">
        <v>32.9</v>
      </c>
      <c r="V96" s="68">
        <v>4623.2</v>
      </c>
      <c r="W96" s="68">
        <v>4507.7</v>
      </c>
      <c r="X96" s="68">
        <v>8023.6</v>
      </c>
      <c r="Y96" s="69">
        <v>9387.5</v>
      </c>
      <c r="Z96" s="75">
        <v>24403.200000000001</v>
      </c>
      <c r="AA96" s="75">
        <v>24490.3</v>
      </c>
      <c r="AB96" s="75">
        <v>29034</v>
      </c>
      <c r="AC96" s="75">
        <v>31574.1</v>
      </c>
    </row>
    <row r="97" spans="2:29" x14ac:dyDescent="0.25">
      <c r="B97" s="71" t="s">
        <v>246</v>
      </c>
      <c r="C97" s="55">
        <v>41620</v>
      </c>
      <c r="D97" s="71" t="s">
        <v>24</v>
      </c>
      <c r="E97" s="71" t="s">
        <v>25</v>
      </c>
      <c r="F97" s="71" t="s">
        <v>274</v>
      </c>
      <c r="G97" s="72" t="s">
        <v>27</v>
      </c>
      <c r="H97" s="71" t="s">
        <v>275</v>
      </c>
      <c r="I97" s="71" t="s">
        <v>276</v>
      </c>
      <c r="J97" s="77">
        <v>60.267000000000003</v>
      </c>
      <c r="K97" s="82">
        <v>17.329999999999998</v>
      </c>
      <c r="L97" s="78">
        <v>2.0000000000000002E-5</v>
      </c>
      <c r="M97" s="77">
        <f t="shared" si="0"/>
        <v>17.330019999999998</v>
      </c>
      <c r="N97" s="79" t="s">
        <v>378</v>
      </c>
      <c r="O97" s="79" t="s">
        <v>378</v>
      </c>
      <c r="P97" s="79">
        <v>17</v>
      </c>
      <c r="Q97" s="66">
        <v>30</v>
      </c>
      <c r="R97" s="67">
        <v>15.3</v>
      </c>
      <c r="S97" s="67">
        <v>7.7</v>
      </c>
      <c r="T97" s="67">
        <v>2.5</v>
      </c>
      <c r="U97" s="67">
        <v>6.1</v>
      </c>
      <c r="V97" s="68">
        <v>2972.8</v>
      </c>
      <c r="W97" s="68">
        <v>1913.7</v>
      </c>
      <c r="X97" s="68">
        <v>635</v>
      </c>
      <c r="Y97" s="69">
        <v>1510.9</v>
      </c>
      <c r="Z97" s="75">
        <v>55954.9</v>
      </c>
      <c r="AA97" s="75">
        <v>46089.599999999999</v>
      </c>
      <c r="AB97" s="75" t="s">
        <v>378</v>
      </c>
      <c r="AC97" s="75">
        <v>1375.2</v>
      </c>
    </row>
    <row r="98" spans="2:29" x14ac:dyDescent="0.25">
      <c r="B98" s="71" t="s">
        <v>246</v>
      </c>
      <c r="C98" s="55">
        <v>41620</v>
      </c>
      <c r="D98" s="71" t="s">
        <v>4</v>
      </c>
      <c r="E98" s="71" t="s">
        <v>25</v>
      </c>
      <c r="F98" s="71" t="s">
        <v>277</v>
      </c>
      <c r="G98" s="72" t="s">
        <v>27</v>
      </c>
      <c r="H98" s="71" t="s">
        <v>278</v>
      </c>
      <c r="I98" s="71" t="s">
        <v>279</v>
      </c>
      <c r="J98" s="77">
        <v>16.190000000000001</v>
      </c>
      <c r="K98" s="82">
        <v>3.54</v>
      </c>
      <c r="L98" s="78">
        <v>2.0000000000000002E-5</v>
      </c>
      <c r="M98" s="77">
        <f t="shared" si="0"/>
        <v>3.5400200000000002</v>
      </c>
      <c r="N98" s="79">
        <v>40</v>
      </c>
      <c r="O98" s="79">
        <v>85</v>
      </c>
      <c r="P98" s="79">
        <v>105</v>
      </c>
      <c r="Q98" s="66">
        <v>198</v>
      </c>
      <c r="R98" s="67">
        <v>7.8</v>
      </c>
      <c r="S98" s="67">
        <v>10.7</v>
      </c>
      <c r="T98" s="67">
        <v>3.7</v>
      </c>
      <c r="U98" s="67">
        <v>1.3</v>
      </c>
      <c r="V98" s="68">
        <v>1506.1</v>
      </c>
      <c r="W98" s="68">
        <v>2672.4</v>
      </c>
      <c r="X98" s="68">
        <v>933.9</v>
      </c>
      <c r="Y98" s="69">
        <v>343.9</v>
      </c>
      <c r="Z98" s="75">
        <v>16146</v>
      </c>
      <c r="AA98" s="75">
        <v>15940.2</v>
      </c>
      <c r="AB98" s="75">
        <v>37785.5</v>
      </c>
      <c r="AC98" s="75">
        <v>68406.399999999994</v>
      </c>
    </row>
    <row r="99" spans="2:29" x14ac:dyDescent="0.25">
      <c r="B99" s="71" t="s">
        <v>280</v>
      </c>
      <c r="C99" s="55">
        <v>41577</v>
      </c>
      <c r="D99" s="71" t="s">
        <v>4</v>
      </c>
      <c r="E99" s="71" t="s">
        <v>25</v>
      </c>
      <c r="F99" s="71" t="s">
        <v>281</v>
      </c>
      <c r="G99" s="72" t="s">
        <v>27</v>
      </c>
      <c r="H99" s="71" t="s">
        <v>282</v>
      </c>
      <c r="I99" s="71" t="s">
        <v>283</v>
      </c>
      <c r="J99" s="77">
        <v>1444.8511060000001</v>
      </c>
      <c r="K99" s="78">
        <v>2.0000000000000002E-5</v>
      </c>
      <c r="L99" s="82">
        <v>869.66</v>
      </c>
      <c r="M99" s="77">
        <f>K99+L99</f>
        <v>869.66001999999992</v>
      </c>
      <c r="N99" s="79">
        <v>700</v>
      </c>
      <c r="O99" s="79">
        <v>702</v>
      </c>
      <c r="P99" s="79">
        <v>715</v>
      </c>
      <c r="Q99" s="66">
        <v>705</v>
      </c>
      <c r="R99" s="67">
        <v>14994.8</v>
      </c>
      <c r="S99" s="67">
        <v>3550.1</v>
      </c>
      <c r="T99" s="67">
        <v>6613.4</v>
      </c>
      <c r="U99" s="67">
        <v>4260.2</v>
      </c>
      <c r="V99" s="68">
        <v>614787.30000000005</v>
      </c>
      <c r="W99" s="68">
        <v>883986.2</v>
      </c>
      <c r="X99" s="68">
        <v>1659961.9</v>
      </c>
      <c r="Y99" s="69">
        <v>1082082.5</v>
      </c>
      <c r="Z99" s="75">
        <v>283384</v>
      </c>
      <c r="AA99" s="75">
        <v>281568</v>
      </c>
      <c r="AB99" s="75">
        <v>317313</v>
      </c>
      <c r="AC99" s="75">
        <v>366873</v>
      </c>
    </row>
    <row r="100" spans="2:29" x14ac:dyDescent="0.25">
      <c r="B100" s="71" t="s">
        <v>284</v>
      </c>
      <c r="C100" s="55">
        <v>41318</v>
      </c>
      <c r="D100" s="71" t="s">
        <v>4</v>
      </c>
      <c r="E100" s="71" t="s">
        <v>25</v>
      </c>
      <c r="F100" s="71" t="s">
        <v>285</v>
      </c>
      <c r="G100" s="72" t="s">
        <v>27</v>
      </c>
      <c r="H100" s="71" t="s">
        <v>286</v>
      </c>
      <c r="I100" s="71" t="s">
        <v>287</v>
      </c>
      <c r="J100" s="77">
        <v>245.1</v>
      </c>
      <c r="K100" s="78">
        <v>2.0000000000000002E-5</v>
      </c>
      <c r="L100" s="82">
        <v>13.582676571465393</v>
      </c>
      <c r="M100" s="77">
        <v>13.582676571465393</v>
      </c>
      <c r="N100" s="79" t="s">
        <v>378</v>
      </c>
      <c r="O100" s="79">
        <v>137</v>
      </c>
      <c r="P100" s="79" t="s">
        <v>378</v>
      </c>
      <c r="Q100" s="59" t="s">
        <v>378</v>
      </c>
      <c r="R100" s="67">
        <v>177.7</v>
      </c>
      <c r="S100" s="67">
        <v>127.4</v>
      </c>
      <c r="T100" s="67">
        <v>40.700000000000003</v>
      </c>
      <c r="U100" s="67">
        <v>17.100000000000001</v>
      </c>
      <c r="V100" s="68">
        <v>38553.800000000003</v>
      </c>
      <c r="W100" s="68">
        <v>31719.7</v>
      </c>
      <c r="X100" s="68">
        <v>10222.5</v>
      </c>
      <c r="Y100" s="69">
        <v>4278.6000000000004</v>
      </c>
      <c r="Z100" s="75">
        <v>41266.699999999997</v>
      </c>
      <c r="AA100" s="75">
        <v>38667.4</v>
      </c>
      <c r="AB100" s="75">
        <v>37088.199999999997</v>
      </c>
      <c r="AC100" s="75">
        <v>39647.4</v>
      </c>
    </row>
    <row r="101" spans="2:29" x14ac:dyDescent="0.25">
      <c r="B101" s="71" t="s">
        <v>284</v>
      </c>
      <c r="C101" s="55">
        <v>41387</v>
      </c>
      <c r="D101" s="71" t="s">
        <v>4</v>
      </c>
      <c r="E101" s="71" t="s">
        <v>25</v>
      </c>
      <c r="F101" s="71" t="s">
        <v>288</v>
      </c>
      <c r="G101" s="72" t="s">
        <v>27</v>
      </c>
      <c r="H101" s="71" t="s">
        <v>289</v>
      </c>
      <c r="I101" s="71" t="s">
        <v>290</v>
      </c>
      <c r="J101" s="77">
        <v>25.1</v>
      </c>
      <c r="K101" s="82">
        <v>2.2200240821381589</v>
      </c>
      <c r="L101" s="78">
        <v>2.0000000000000002E-5</v>
      </c>
      <c r="M101" s="77">
        <v>2.2200240821381589</v>
      </c>
      <c r="N101" s="79" t="s">
        <v>378</v>
      </c>
      <c r="O101" s="79" t="s">
        <v>378</v>
      </c>
      <c r="P101" s="79" t="s">
        <v>378</v>
      </c>
      <c r="Q101" s="59" t="s">
        <v>378</v>
      </c>
      <c r="R101" s="67">
        <v>45.9</v>
      </c>
      <c r="S101" s="67">
        <v>68.400000000000006</v>
      </c>
      <c r="T101" s="67">
        <v>82</v>
      </c>
      <c r="U101" s="67">
        <v>157</v>
      </c>
      <c r="V101" s="68">
        <v>7846.2</v>
      </c>
      <c r="W101" s="68">
        <v>17022.599999999999</v>
      </c>
      <c r="X101" s="68">
        <v>20573.2</v>
      </c>
      <c r="Y101" s="69">
        <v>39403.1</v>
      </c>
      <c r="Z101" s="75">
        <v>1.4</v>
      </c>
      <c r="AA101" s="75">
        <v>192.8</v>
      </c>
      <c r="AB101" s="75">
        <v>634.70000000000005</v>
      </c>
      <c r="AC101" s="75" t="s">
        <v>378</v>
      </c>
    </row>
    <row r="102" spans="2:29" x14ac:dyDescent="0.25">
      <c r="B102" s="71" t="s">
        <v>284</v>
      </c>
      <c r="C102" s="55">
        <v>41404</v>
      </c>
      <c r="D102" s="71" t="s">
        <v>4</v>
      </c>
      <c r="E102" s="71" t="s">
        <v>25</v>
      </c>
      <c r="F102" s="71" t="s">
        <v>291</v>
      </c>
      <c r="G102" s="72" t="s">
        <v>27</v>
      </c>
      <c r="H102" s="71" t="s">
        <v>292</v>
      </c>
      <c r="I102" s="71" t="s">
        <v>293</v>
      </c>
      <c r="J102" s="77">
        <v>19.600000000000001</v>
      </c>
      <c r="K102" s="82">
        <v>1.0644730855380404</v>
      </c>
      <c r="L102" s="82">
        <v>0.19354056100691641</v>
      </c>
      <c r="M102" s="77">
        <v>1.2580136465449565</v>
      </c>
      <c r="N102" s="79">
        <v>187</v>
      </c>
      <c r="O102" s="79">
        <v>208</v>
      </c>
      <c r="P102" s="79">
        <v>221</v>
      </c>
      <c r="Q102" s="59" t="s">
        <v>378</v>
      </c>
      <c r="R102" s="67">
        <v>8.1999999999999993</v>
      </c>
      <c r="S102" s="67">
        <v>6.5</v>
      </c>
      <c r="T102" s="67">
        <v>2.6</v>
      </c>
      <c r="U102" s="67">
        <v>3.4</v>
      </c>
      <c r="V102" s="68">
        <v>1317.4</v>
      </c>
      <c r="W102" s="68">
        <v>1608.2</v>
      </c>
      <c r="X102" s="68">
        <v>662.6</v>
      </c>
      <c r="Y102" s="69">
        <v>848.6</v>
      </c>
      <c r="Z102" s="75">
        <v>21836.6</v>
      </c>
      <c r="AA102" s="75">
        <v>15192.2</v>
      </c>
      <c r="AB102" s="75">
        <v>25379.1</v>
      </c>
      <c r="AC102" s="75">
        <v>9102.9</v>
      </c>
    </row>
    <row r="103" spans="2:29" x14ac:dyDescent="0.25">
      <c r="B103" s="71" t="s">
        <v>284</v>
      </c>
      <c r="C103" s="55">
        <v>41443</v>
      </c>
      <c r="D103" s="71" t="s">
        <v>4</v>
      </c>
      <c r="E103" s="71" t="s">
        <v>25</v>
      </c>
      <c r="F103" s="71" t="s">
        <v>294</v>
      </c>
      <c r="G103" s="72" t="s">
        <v>27</v>
      </c>
      <c r="H103" s="71" t="s">
        <v>295</v>
      </c>
      <c r="I103" s="71" t="s">
        <v>296</v>
      </c>
      <c r="J103" s="77">
        <v>16.100000000000001</v>
      </c>
      <c r="K103" s="82">
        <v>2.5615662486209523</v>
      </c>
      <c r="L103" s="78">
        <v>2.0000000000000002E-5</v>
      </c>
      <c r="M103" s="77">
        <v>2.5615662486209523</v>
      </c>
      <c r="N103" s="79" t="s">
        <v>378</v>
      </c>
      <c r="O103" s="79" t="s">
        <v>378</v>
      </c>
      <c r="P103" s="79" t="s">
        <v>378</v>
      </c>
      <c r="Q103" s="59" t="s">
        <v>378</v>
      </c>
      <c r="R103" s="67">
        <v>66.099999999999994</v>
      </c>
      <c r="S103" s="67">
        <v>28.1</v>
      </c>
      <c r="T103" s="67">
        <v>18.100000000000001</v>
      </c>
      <c r="U103" s="67">
        <v>15.1</v>
      </c>
      <c r="V103" s="68">
        <v>8856.7000000000007</v>
      </c>
      <c r="W103" s="68">
        <v>6987</v>
      </c>
      <c r="X103" s="68">
        <v>4540.7</v>
      </c>
      <c r="Y103" s="69">
        <v>3794.6</v>
      </c>
      <c r="Z103" s="75">
        <v>107992</v>
      </c>
      <c r="AA103" s="75">
        <v>114818</v>
      </c>
      <c r="AB103" s="75">
        <v>125861</v>
      </c>
      <c r="AC103" s="75">
        <v>146510</v>
      </c>
    </row>
    <row r="104" spans="2:29" x14ac:dyDescent="0.25">
      <c r="B104" s="71" t="s">
        <v>284</v>
      </c>
      <c r="C104" s="55">
        <v>41450</v>
      </c>
      <c r="D104" s="71" t="s">
        <v>4</v>
      </c>
      <c r="E104" s="71" t="s">
        <v>25</v>
      </c>
      <c r="F104" s="71" t="s">
        <v>297</v>
      </c>
      <c r="G104" s="72" t="s">
        <v>27</v>
      </c>
      <c r="H104" s="71" t="s">
        <v>298</v>
      </c>
      <c r="I104" s="71" t="s">
        <v>299</v>
      </c>
      <c r="J104" s="77">
        <v>40.1</v>
      </c>
      <c r="K104" s="82">
        <v>0.42860485091200584</v>
      </c>
      <c r="L104" s="78">
        <v>2.0000000000000002E-5</v>
      </c>
      <c r="M104" s="77">
        <v>0.42860485091200584</v>
      </c>
      <c r="N104" s="79" t="s">
        <v>378</v>
      </c>
      <c r="O104" s="79" t="s">
        <v>378</v>
      </c>
      <c r="P104" s="79" t="s">
        <v>378</v>
      </c>
      <c r="Q104" s="59" t="s">
        <v>378</v>
      </c>
      <c r="R104" s="67">
        <v>6.1</v>
      </c>
      <c r="S104" s="67">
        <v>3.1</v>
      </c>
      <c r="T104" s="67">
        <v>0.3</v>
      </c>
      <c r="U104" s="67" t="s">
        <v>103</v>
      </c>
      <c r="V104" s="68">
        <v>789.7</v>
      </c>
      <c r="W104" s="68">
        <v>770.9</v>
      </c>
      <c r="X104" s="68">
        <v>74.2</v>
      </c>
      <c r="Y104" s="69">
        <v>9.5</v>
      </c>
      <c r="Z104" s="75">
        <v>3149.8</v>
      </c>
      <c r="AA104" s="75" t="s">
        <v>378</v>
      </c>
      <c r="AB104" s="75">
        <v>33.200000000000003</v>
      </c>
      <c r="AC104" s="75">
        <v>236.4</v>
      </c>
    </row>
    <row r="105" spans="2:29" x14ac:dyDescent="0.25">
      <c r="B105" s="71" t="s">
        <v>284</v>
      </c>
      <c r="C105" s="55">
        <v>41453</v>
      </c>
      <c r="D105" s="71" t="s">
        <v>24</v>
      </c>
      <c r="E105" s="71" t="s">
        <v>25</v>
      </c>
      <c r="F105" s="71" t="s">
        <v>300</v>
      </c>
      <c r="G105" s="72" t="s">
        <v>27</v>
      </c>
      <c r="H105" s="71" t="s">
        <v>301</v>
      </c>
      <c r="I105" s="71" t="s">
        <v>302</v>
      </c>
      <c r="J105" s="77">
        <v>83</v>
      </c>
      <c r="K105" s="82">
        <v>6.3106928256847912</v>
      </c>
      <c r="L105" s="82">
        <v>7.3301324380981872E-2</v>
      </c>
      <c r="M105" s="77">
        <v>6.3839941500657726</v>
      </c>
      <c r="N105" s="79">
        <v>14</v>
      </c>
      <c r="O105" s="79">
        <v>15</v>
      </c>
      <c r="P105" s="79">
        <v>16</v>
      </c>
      <c r="Q105" s="59" t="s">
        <v>378</v>
      </c>
      <c r="R105" s="67">
        <v>6.2</v>
      </c>
      <c r="S105" s="67">
        <v>27.8</v>
      </c>
      <c r="T105" s="67">
        <v>8.9</v>
      </c>
      <c r="U105" s="67">
        <v>10.5</v>
      </c>
      <c r="V105" s="68">
        <v>777.5</v>
      </c>
      <c r="W105" s="68">
        <v>6913</v>
      </c>
      <c r="X105" s="68">
        <v>2229.8000000000002</v>
      </c>
      <c r="Y105" s="69">
        <v>2626.5</v>
      </c>
      <c r="Z105" s="75">
        <v>128946</v>
      </c>
      <c r="AA105" s="75">
        <v>90928</v>
      </c>
      <c r="AB105" s="75">
        <v>28903</v>
      </c>
      <c r="AC105" s="75">
        <v>78473.100000000006</v>
      </c>
    </row>
    <row r="106" spans="2:29" x14ac:dyDescent="0.25">
      <c r="B106" s="71" t="s">
        <v>284</v>
      </c>
      <c r="C106" s="55">
        <v>41465</v>
      </c>
      <c r="D106" s="71" t="s">
        <v>4</v>
      </c>
      <c r="E106" s="71" t="s">
        <v>25</v>
      </c>
      <c r="F106" s="71" t="s">
        <v>303</v>
      </c>
      <c r="G106" s="72" t="s">
        <v>27</v>
      </c>
      <c r="H106" s="71" t="s">
        <v>304</v>
      </c>
      <c r="I106" s="71" t="s">
        <v>305</v>
      </c>
      <c r="J106" s="77">
        <v>12.1</v>
      </c>
      <c r="K106" s="82">
        <v>0.64793023454782117</v>
      </c>
      <c r="L106" s="78">
        <v>2.0000000000000002E-5</v>
      </c>
      <c r="M106" s="77">
        <v>0.64793023454782117</v>
      </c>
      <c r="N106" s="79">
        <v>129</v>
      </c>
      <c r="O106" s="79">
        <v>218</v>
      </c>
      <c r="P106" s="79">
        <v>274</v>
      </c>
      <c r="Q106" s="59" t="s">
        <v>378</v>
      </c>
      <c r="R106" s="67">
        <v>12.7</v>
      </c>
      <c r="S106" s="67">
        <v>9.9</v>
      </c>
      <c r="T106" s="67">
        <v>16</v>
      </c>
      <c r="U106" s="67">
        <v>8.1999999999999993</v>
      </c>
      <c r="V106" s="68">
        <v>1497.4</v>
      </c>
      <c r="W106" s="68">
        <v>2452</v>
      </c>
      <c r="X106" s="68">
        <v>4005.5</v>
      </c>
      <c r="Y106" s="69">
        <v>2045.1</v>
      </c>
      <c r="Z106" s="75">
        <v>37467.4</v>
      </c>
      <c r="AA106" s="75">
        <v>40072.199999999997</v>
      </c>
      <c r="AB106" s="75">
        <v>52637.599999999999</v>
      </c>
      <c r="AC106" s="75">
        <v>70751.100000000006</v>
      </c>
    </row>
    <row r="107" spans="2:29" x14ac:dyDescent="0.25">
      <c r="B107" s="71" t="s">
        <v>284</v>
      </c>
      <c r="C107" s="55">
        <v>41473</v>
      </c>
      <c r="D107" s="71" t="s">
        <v>4</v>
      </c>
      <c r="E107" s="71" t="s">
        <v>25</v>
      </c>
      <c r="F107" s="71" t="s">
        <v>306</v>
      </c>
      <c r="G107" s="72" t="s">
        <v>27</v>
      </c>
      <c r="H107" s="71" t="s">
        <v>307</v>
      </c>
      <c r="I107" s="71" t="s">
        <v>308</v>
      </c>
      <c r="J107" s="77">
        <v>60.2</v>
      </c>
      <c r="K107" s="82">
        <v>1.7077108324139685</v>
      </c>
      <c r="L107" s="78">
        <v>2.0000000000000002E-5</v>
      </c>
      <c r="M107" s="77">
        <v>1.7077108324139685</v>
      </c>
      <c r="N107" s="79" t="s">
        <v>378</v>
      </c>
      <c r="O107" s="79" t="s">
        <v>378</v>
      </c>
      <c r="P107" s="79" t="s">
        <v>378</v>
      </c>
      <c r="Q107" s="59" t="s">
        <v>378</v>
      </c>
      <c r="R107" s="67">
        <v>5.7</v>
      </c>
      <c r="S107" s="67">
        <v>7.1</v>
      </c>
      <c r="T107" s="67">
        <v>4.0999999999999996</v>
      </c>
      <c r="U107" s="67">
        <v>16.7</v>
      </c>
      <c r="V107" s="68">
        <v>639</v>
      </c>
      <c r="W107" s="68">
        <v>1754.7</v>
      </c>
      <c r="X107" s="68">
        <v>1030.0999999999999</v>
      </c>
      <c r="Y107" s="69">
        <v>4185.3999999999996</v>
      </c>
      <c r="Z107" s="75">
        <v>118139</v>
      </c>
      <c r="AA107" s="75">
        <v>193173</v>
      </c>
      <c r="AB107" s="75">
        <v>177224</v>
      </c>
      <c r="AC107" s="75">
        <v>160965.20000000001</v>
      </c>
    </row>
    <row r="108" spans="2:29" x14ac:dyDescent="0.25">
      <c r="B108" s="71" t="s">
        <v>284</v>
      </c>
      <c r="C108" s="55">
        <v>41556</v>
      </c>
      <c r="D108" s="71" t="s">
        <v>24</v>
      </c>
      <c r="E108" s="71" t="s">
        <v>25</v>
      </c>
      <c r="F108" s="71" t="s">
        <v>309</v>
      </c>
      <c r="G108" s="72" t="s">
        <v>27</v>
      </c>
      <c r="H108" s="71" t="s">
        <v>310</v>
      </c>
      <c r="I108" s="71" t="s">
        <v>311</v>
      </c>
      <c r="J108" s="77">
        <v>62.9</v>
      </c>
      <c r="K108" s="82">
        <v>0.91077911062078321</v>
      </c>
      <c r="L108" s="78">
        <v>2.0000000000000002E-5</v>
      </c>
      <c r="M108" s="77">
        <v>0.91077911062078321</v>
      </c>
      <c r="N108" s="79">
        <v>458</v>
      </c>
      <c r="O108" s="79">
        <v>511</v>
      </c>
      <c r="P108" s="79">
        <v>527</v>
      </c>
      <c r="Q108" s="66">
        <v>511</v>
      </c>
      <c r="R108" s="67">
        <v>120.8</v>
      </c>
      <c r="S108" s="67">
        <v>16.2</v>
      </c>
      <c r="T108" s="67">
        <v>7.3</v>
      </c>
      <c r="U108" s="67">
        <v>2.5</v>
      </c>
      <c r="V108" s="68">
        <v>6523.2</v>
      </c>
      <c r="W108" s="68">
        <v>4035.3</v>
      </c>
      <c r="X108" s="68">
        <v>1828.8</v>
      </c>
      <c r="Y108" s="69">
        <v>622.29999999999995</v>
      </c>
      <c r="Z108" s="75">
        <v>14311.3</v>
      </c>
      <c r="AA108" s="75">
        <v>16082.2</v>
      </c>
      <c r="AB108" s="75">
        <v>15912.9</v>
      </c>
      <c r="AC108" s="75">
        <v>30406</v>
      </c>
    </row>
    <row r="109" spans="2:29" x14ac:dyDescent="0.25">
      <c r="B109" s="71" t="s">
        <v>284</v>
      </c>
      <c r="C109" s="55">
        <v>41575</v>
      </c>
      <c r="D109" s="71" t="s">
        <v>4</v>
      </c>
      <c r="E109" s="71" t="s">
        <v>25</v>
      </c>
      <c r="F109" s="71" t="s">
        <v>312</v>
      </c>
      <c r="G109" s="72" t="s">
        <v>27</v>
      </c>
      <c r="H109" s="71" t="s">
        <v>313</v>
      </c>
      <c r="I109" s="71" t="s">
        <v>353</v>
      </c>
      <c r="J109" s="77">
        <v>107.8</v>
      </c>
      <c r="K109" s="82">
        <v>4.1242937975316405</v>
      </c>
      <c r="L109" s="82">
        <v>1.0310734493829101</v>
      </c>
      <c r="M109" s="77">
        <v>5.1553672469145511</v>
      </c>
      <c r="N109" s="79" t="s">
        <v>378</v>
      </c>
      <c r="O109" s="79" t="s">
        <v>378</v>
      </c>
      <c r="P109" s="79">
        <v>18</v>
      </c>
      <c r="Q109" s="66">
        <v>16</v>
      </c>
      <c r="R109" s="67">
        <v>114.1</v>
      </c>
      <c r="S109" s="67">
        <v>21.1</v>
      </c>
      <c r="T109" s="67">
        <v>18.8</v>
      </c>
      <c r="U109" s="67">
        <v>39.4</v>
      </c>
      <c r="V109" s="68">
        <v>4676.8999999999996</v>
      </c>
      <c r="W109" s="68">
        <v>5251.8</v>
      </c>
      <c r="X109" s="68">
        <v>4711.6000000000004</v>
      </c>
      <c r="Y109" s="69">
        <v>9879.2999999999993</v>
      </c>
      <c r="Z109" s="75">
        <v>22182.799999999999</v>
      </c>
      <c r="AA109" s="75">
        <v>23870.7</v>
      </c>
      <c r="AB109" s="75">
        <v>23709.3</v>
      </c>
      <c r="AC109" s="75">
        <v>22837.5</v>
      </c>
    </row>
    <row r="110" spans="2:29" x14ac:dyDescent="0.25">
      <c r="B110" s="71" t="s">
        <v>284</v>
      </c>
      <c r="C110" s="55">
        <v>41577</v>
      </c>
      <c r="D110" s="71" t="s">
        <v>4</v>
      </c>
      <c r="E110" s="71" t="s">
        <v>25</v>
      </c>
      <c r="F110" s="71" t="s">
        <v>314</v>
      </c>
      <c r="G110" s="72" t="s">
        <v>27</v>
      </c>
      <c r="H110" s="71" t="s">
        <v>315</v>
      </c>
      <c r="I110" s="71" t="s">
        <v>316</v>
      </c>
      <c r="J110" s="77">
        <v>840.1</v>
      </c>
      <c r="K110" s="78">
        <v>2.0000000000000002E-5</v>
      </c>
      <c r="L110" s="82">
        <v>81.001257501333299</v>
      </c>
      <c r="M110" s="77">
        <v>81.001257501333299</v>
      </c>
      <c r="N110" s="79">
        <v>22480</v>
      </c>
      <c r="O110" s="79">
        <v>20830</v>
      </c>
      <c r="P110" s="79">
        <v>17979</v>
      </c>
      <c r="Q110" s="66">
        <v>17429</v>
      </c>
      <c r="R110" s="67">
        <v>6788.7</v>
      </c>
      <c r="S110" s="67">
        <v>1291.5</v>
      </c>
      <c r="T110" s="67">
        <v>832.6</v>
      </c>
      <c r="U110" s="67">
        <v>667.3</v>
      </c>
      <c r="V110" s="68">
        <v>264757.59999999998</v>
      </c>
      <c r="W110" s="68">
        <v>321575.2</v>
      </c>
      <c r="X110" s="68">
        <v>208987</v>
      </c>
      <c r="Y110" s="69">
        <v>167496.70000000001</v>
      </c>
      <c r="Z110" s="75">
        <v>1136510</v>
      </c>
      <c r="AA110" s="75">
        <v>979359</v>
      </c>
      <c r="AB110" s="75">
        <v>1013360</v>
      </c>
      <c r="AC110" s="75">
        <v>988236.7</v>
      </c>
    </row>
    <row r="111" spans="2:29" x14ac:dyDescent="0.25">
      <c r="B111" s="71" t="s">
        <v>284</v>
      </c>
      <c r="C111" s="55">
        <v>41599</v>
      </c>
      <c r="D111" s="71" t="s">
        <v>4</v>
      </c>
      <c r="E111" s="71" t="s">
        <v>25</v>
      </c>
      <c r="F111" s="71" t="s">
        <v>317</v>
      </c>
      <c r="G111" s="72" t="s">
        <v>27</v>
      </c>
      <c r="H111" s="71" t="s">
        <v>318</v>
      </c>
      <c r="I111" s="71" t="s">
        <v>319</v>
      </c>
      <c r="J111" s="77">
        <v>24.8</v>
      </c>
      <c r="K111" s="82">
        <v>1.6605481284997754</v>
      </c>
      <c r="L111" s="78">
        <v>2.0000000000000002E-5</v>
      </c>
      <c r="M111" s="77">
        <v>1.6605481284997754</v>
      </c>
      <c r="N111" s="79">
        <v>349</v>
      </c>
      <c r="O111" s="79">
        <v>349</v>
      </c>
      <c r="P111" s="79">
        <v>495</v>
      </c>
      <c r="Q111" s="59" t="s">
        <v>378</v>
      </c>
      <c r="R111" s="67">
        <v>106</v>
      </c>
      <c r="S111" s="67">
        <v>16</v>
      </c>
      <c r="T111" s="67">
        <v>19</v>
      </c>
      <c r="U111" s="67">
        <v>19.399999999999999</v>
      </c>
      <c r="V111" s="68">
        <v>2650.3</v>
      </c>
      <c r="W111" s="68">
        <v>3971.2</v>
      </c>
      <c r="X111" s="68">
        <v>4758.5</v>
      </c>
      <c r="Y111" s="69">
        <v>4868.1000000000004</v>
      </c>
      <c r="Z111" s="75">
        <v>35608.1</v>
      </c>
      <c r="AA111" s="75">
        <v>39127.699999999997</v>
      </c>
      <c r="AB111" s="75">
        <v>52623.199999999997</v>
      </c>
      <c r="AC111" s="75">
        <v>59582.1</v>
      </c>
    </row>
    <row r="112" spans="2:29" x14ac:dyDescent="0.25">
      <c r="B112" s="71" t="s">
        <v>284</v>
      </c>
      <c r="C112" s="55">
        <v>41613</v>
      </c>
      <c r="D112" s="71" t="s">
        <v>4</v>
      </c>
      <c r="E112" s="71" t="s">
        <v>25</v>
      </c>
      <c r="F112" s="71" t="s">
        <v>320</v>
      </c>
      <c r="G112" s="72" t="s">
        <v>27</v>
      </c>
      <c r="H112" s="71" t="s">
        <v>321</v>
      </c>
      <c r="I112" s="71" t="s">
        <v>322</v>
      </c>
      <c r="J112" s="77">
        <v>248.7</v>
      </c>
      <c r="K112" s="78">
        <v>2.0000000000000002E-5</v>
      </c>
      <c r="L112" s="82">
        <v>22.655790702277294</v>
      </c>
      <c r="M112" s="77">
        <v>22.655790702277294</v>
      </c>
      <c r="N112" s="79" t="s">
        <v>378</v>
      </c>
      <c r="O112" s="79" t="s">
        <v>378</v>
      </c>
      <c r="P112" s="79" t="s">
        <v>378</v>
      </c>
      <c r="Q112" s="59" t="s">
        <v>378</v>
      </c>
      <c r="R112" s="67">
        <v>1864.7</v>
      </c>
      <c r="S112" s="67">
        <v>145.19999999999999</v>
      </c>
      <c r="T112" s="67">
        <v>107.9</v>
      </c>
      <c r="U112" s="67">
        <v>50.2</v>
      </c>
      <c r="V112" s="68">
        <v>27970</v>
      </c>
      <c r="W112" s="68">
        <v>36165.5</v>
      </c>
      <c r="X112" s="68">
        <v>27094.1</v>
      </c>
      <c r="Y112" s="69">
        <v>12595.6</v>
      </c>
      <c r="Z112" s="75">
        <v>163937</v>
      </c>
      <c r="AA112" s="75">
        <v>209155</v>
      </c>
      <c r="AB112" s="75">
        <v>240475</v>
      </c>
      <c r="AC112" s="75">
        <v>126370</v>
      </c>
    </row>
    <row r="113" spans="2:29" x14ac:dyDescent="0.25">
      <c r="B113" s="71" t="s">
        <v>284</v>
      </c>
      <c r="C113" s="55">
        <v>41619</v>
      </c>
      <c r="D113" s="71" t="s">
        <v>4</v>
      </c>
      <c r="E113" s="71" t="s">
        <v>25</v>
      </c>
      <c r="F113" s="71" t="s">
        <v>323</v>
      </c>
      <c r="G113" s="72" t="s">
        <v>27</v>
      </c>
      <c r="H113" s="71" t="s">
        <v>324</v>
      </c>
      <c r="I113" s="71" t="s">
        <v>325</v>
      </c>
      <c r="J113" s="77">
        <v>1593.8</v>
      </c>
      <c r="K113" s="78">
        <v>2.0000000000000002E-5</v>
      </c>
      <c r="L113" s="82">
        <v>136.95130121019204</v>
      </c>
      <c r="M113" s="77">
        <v>136.95130121019204</v>
      </c>
      <c r="N113" s="79">
        <v>10542</v>
      </c>
      <c r="O113" s="79">
        <v>9144</v>
      </c>
      <c r="P113" s="79">
        <v>8472</v>
      </c>
      <c r="Q113" s="66">
        <v>8615</v>
      </c>
      <c r="R113" s="67">
        <v>20325.7</v>
      </c>
      <c r="S113" s="67">
        <v>4749</v>
      </c>
      <c r="T113" s="67">
        <v>3967.8</v>
      </c>
      <c r="U113" s="67">
        <v>3277.5</v>
      </c>
      <c r="V113" s="68">
        <v>223582.8</v>
      </c>
      <c r="W113" s="68">
        <v>1182507.5</v>
      </c>
      <c r="X113" s="68">
        <v>995906.6</v>
      </c>
      <c r="Y113" s="69">
        <v>822660.4</v>
      </c>
      <c r="Z113" s="75">
        <v>2753340</v>
      </c>
      <c r="AA113" s="75">
        <v>2459390</v>
      </c>
      <c r="AB113" s="75">
        <v>2509090</v>
      </c>
      <c r="AC113" s="75">
        <v>2301311</v>
      </c>
    </row>
    <row r="114" spans="2:29" x14ac:dyDescent="0.25">
      <c r="B114" s="71" t="s">
        <v>284</v>
      </c>
      <c r="C114" s="55">
        <v>41621</v>
      </c>
      <c r="D114" s="71" t="s">
        <v>4</v>
      </c>
      <c r="E114" s="71" t="s">
        <v>25</v>
      </c>
      <c r="F114" s="71" t="s">
        <v>326</v>
      </c>
      <c r="G114" s="72" t="s">
        <v>27</v>
      </c>
      <c r="H114" s="71" t="s">
        <v>327</v>
      </c>
      <c r="I114" s="71" t="s">
        <v>328</v>
      </c>
      <c r="J114" s="77">
        <v>99.3</v>
      </c>
      <c r="K114" s="82">
        <v>7.7535502881278182</v>
      </c>
      <c r="L114" s="78">
        <v>2.0000000000000002E-5</v>
      </c>
      <c r="M114" s="77">
        <v>7.7535502881278182</v>
      </c>
      <c r="N114" s="79" t="s">
        <v>378</v>
      </c>
      <c r="O114" s="79" t="s">
        <v>378</v>
      </c>
      <c r="P114" s="79" t="s">
        <v>378</v>
      </c>
      <c r="Q114" s="66">
        <v>70</v>
      </c>
      <c r="R114" s="67">
        <v>227.2</v>
      </c>
      <c r="S114" s="67">
        <v>23.4</v>
      </c>
      <c r="T114" s="67">
        <v>28.5</v>
      </c>
      <c r="U114" s="67">
        <v>28</v>
      </c>
      <c r="V114" s="68">
        <v>2044.4</v>
      </c>
      <c r="W114" s="68">
        <v>5826.6</v>
      </c>
      <c r="X114" s="68">
        <v>7156.8</v>
      </c>
      <c r="Y114" s="69">
        <v>7024.4</v>
      </c>
      <c r="Z114" s="75">
        <v>9345.1</v>
      </c>
      <c r="AA114" s="75">
        <v>11774.9</v>
      </c>
      <c r="AB114" s="75">
        <v>17049.400000000001</v>
      </c>
      <c r="AC114" s="75">
        <v>24351.7</v>
      </c>
    </row>
    <row r="115" spans="2:29" x14ac:dyDescent="0.25">
      <c r="B115" s="71" t="s">
        <v>284</v>
      </c>
      <c r="C115" s="55">
        <v>41626</v>
      </c>
      <c r="D115" s="71" t="s">
        <v>4</v>
      </c>
      <c r="E115" s="71" t="s">
        <v>25</v>
      </c>
      <c r="F115" s="71" t="s">
        <v>329</v>
      </c>
      <c r="G115" s="72" t="s">
        <v>27</v>
      </c>
      <c r="H115" s="71" t="s">
        <v>330</v>
      </c>
      <c r="I115" s="71" t="s">
        <v>386</v>
      </c>
      <c r="J115" s="77">
        <v>80.400000000000006</v>
      </c>
      <c r="K115" s="82">
        <v>2.7202736384877602</v>
      </c>
      <c r="L115" s="82">
        <v>13.582676571465393</v>
      </c>
      <c r="M115" s="77">
        <v>50.720287975668903</v>
      </c>
      <c r="N115" s="79" t="s">
        <v>378</v>
      </c>
      <c r="O115" s="79">
        <v>6118</v>
      </c>
      <c r="P115" s="79" t="s">
        <v>378</v>
      </c>
      <c r="Q115" s="59" t="s">
        <v>378</v>
      </c>
      <c r="R115" s="67">
        <v>195.2</v>
      </c>
      <c r="S115" s="67">
        <v>130.5</v>
      </c>
      <c r="T115" s="67">
        <v>193.3</v>
      </c>
      <c r="U115" s="67">
        <v>122</v>
      </c>
      <c r="V115" s="68">
        <v>1171.4000000000001</v>
      </c>
      <c r="W115" s="68">
        <v>32492.3</v>
      </c>
      <c r="X115" s="68">
        <v>48523.5</v>
      </c>
      <c r="Y115" s="69">
        <v>30621.9</v>
      </c>
      <c r="Z115" s="75">
        <v>204.1</v>
      </c>
      <c r="AA115" s="75">
        <v>184.4</v>
      </c>
      <c r="AB115" s="75">
        <v>221.3</v>
      </c>
      <c r="AC115" s="75">
        <v>228234.6</v>
      </c>
    </row>
    <row r="116" spans="2:29" x14ac:dyDescent="0.25">
      <c r="B116" s="71" t="s">
        <v>284</v>
      </c>
      <c r="C116" s="55">
        <v>41638</v>
      </c>
      <c r="D116" s="71" t="s">
        <v>24</v>
      </c>
      <c r="E116" s="71" t="s">
        <v>25</v>
      </c>
      <c r="F116" s="71" t="s">
        <v>331</v>
      </c>
      <c r="G116" s="72" t="s">
        <v>27</v>
      </c>
      <c r="H116" s="71" t="s">
        <v>332</v>
      </c>
      <c r="I116" s="71" t="s">
        <v>387</v>
      </c>
      <c r="J116" s="77">
        <v>89</v>
      </c>
      <c r="K116" s="82">
        <v>2.8153897309267699</v>
      </c>
      <c r="L116" s="82">
        <v>52.157653273707602</v>
      </c>
      <c r="M116" s="77">
        <v>54.686331349255198</v>
      </c>
      <c r="N116" s="79" t="s">
        <v>378</v>
      </c>
      <c r="O116" s="79">
        <v>6584</v>
      </c>
      <c r="P116" s="79" t="s">
        <v>378</v>
      </c>
      <c r="Q116" s="59" t="s">
        <v>378</v>
      </c>
      <c r="R116" s="67">
        <v>95.3</v>
      </c>
      <c r="S116" s="67">
        <v>8.1</v>
      </c>
      <c r="T116" s="67">
        <v>0.9</v>
      </c>
      <c r="U116" s="67">
        <v>2.2999999999999998</v>
      </c>
      <c r="V116" s="68">
        <v>95.3</v>
      </c>
      <c r="W116" s="68">
        <v>2026.6</v>
      </c>
      <c r="X116" s="68">
        <v>214.9</v>
      </c>
      <c r="Y116" s="69">
        <v>581.70000000000005</v>
      </c>
      <c r="Z116" s="75">
        <v>292543</v>
      </c>
      <c r="AA116" s="75">
        <v>288363</v>
      </c>
      <c r="AB116" s="75">
        <v>287602</v>
      </c>
      <c r="AC116" s="75">
        <v>1207810.8</v>
      </c>
    </row>
    <row r="117" spans="2:29" x14ac:dyDescent="0.25">
      <c r="B117" s="87"/>
      <c r="C117" s="88"/>
      <c r="D117" s="87"/>
      <c r="E117" s="87"/>
      <c r="F117" s="87"/>
      <c r="G117" s="87"/>
      <c r="H117" s="87"/>
      <c r="I117" s="87"/>
      <c r="J117" s="89"/>
      <c r="K117" s="90"/>
      <c r="L117" s="90"/>
      <c r="M117" s="89"/>
      <c r="P117" s="46"/>
      <c r="Q117" s="46"/>
    </row>
    <row r="118" spans="2:29" x14ac:dyDescent="0.25">
      <c r="B118" s="91" t="s">
        <v>385</v>
      </c>
      <c r="C118" s="92"/>
      <c r="D118" s="92"/>
      <c r="E118" s="92"/>
      <c r="F118" s="92"/>
      <c r="J118" s="93"/>
      <c r="K118" s="93"/>
      <c r="L118" s="93"/>
      <c r="M118" s="94"/>
      <c r="P118" s="46"/>
      <c r="Q118" s="46"/>
    </row>
    <row r="119" spans="2:29" x14ac:dyDescent="0.25">
      <c r="B119" s="95" t="s">
        <v>354</v>
      </c>
      <c r="C119" s="98"/>
      <c r="D119" s="98"/>
      <c r="E119" s="96"/>
      <c r="F119" s="96"/>
      <c r="J119" s="93"/>
      <c r="K119" s="93"/>
      <c r="L119" s="93"/>
      <c r="M119" s="94"/>
      <c r="N119" s="93"/>
      <c r="O119" s="93"/>
      <c r="P119" s="94"/>
      <c r="Q119" s="94"/>
    </row>
    <row r="120" spans="2:29" x14ac:dyDescent="0.25">
      <c r="B120" s="98" t="s">
        <v>356</v>
      </c>
      <c r="C120" s="98"/>
      <c r="D120" s="98"/>
      <c r="E120" s="98"/>
      <c r="F120" s="98"/>
      <c r="J120" s="93"/>
      <c r="K120" s="93"/>
      <c r="L120" s="93"/>
      <c r="M120" s="94"/>
      <c r="N120" s="93"/>
      <c r="O120" s="93"/>
      <c r="P120" s="94"/>
      <c r="Q120" s="94"/>
    </row>
    <row r="121" spans="2:29" x14ac:dyDescent="0.25">
      <c r="B121" s="92" t="s">
        <v>384</v>
      </c>
      <c r="C121" s="92"/>
      <c r="D121" s="92"/>
      <c r="E121" s="92"/>
      <c r="F121" s="92"/>
      <c r="J121" s="93"/>
      <c r="K121" s="93"/>
      <c r="L121" s="93"/>
      <c r="M121" s="94"/>
      <c r="N121" s="93"/>
      <c r="O121" s="93"/>
      <c r="P121" s="94"/>
      <c r="Q121" s="94"/>
    </row>
    <row r="122" spans="2:29" x14ac:dyDescent="0.25">
      <c r="B122" s="92"/>
      <c r="C122" s="92"/>
      <c r="D122" s="92"/>
      <c r="E122" s="92"/>
      <c r="F122" s="92"/>
    </row>
    <row r="123" spans="2:29" x14ac:dyDescent="0.25">
      <c r="B123" s="92"/>
      <c r="C123" s="92"/>
      <c r="D123" s="92"/>
      <c r="E123" s="92"/>
      <c r="F123" s="92"/>
    </row>
    <row r="124" spans="2:29" x14ac:dyDescent="0.25">
      <c r="B124" s="92"/>
      <c r="C124" s="92"/>
      <c r="D124" s="92"/>
      <c r="E124" s="92"/>
      <c r="F124" s="92"/>
    </row>
    <row r="125" spans="2:29" x14ac:dyDescent="0.25">
      <c r="B125" s="92"/>
      <c r="C125" s="92"/>
      <c r="D125" s="92"/>
      <c r="E125" s="92"/>
      <c r="F125" s="92"/>
    </row>
  </sheetData>
  <sortState ref="B95:M105">
    <sortCondition ref="C95:C105"/>
  </sortState>
  <mergeCells count="23">
    <mergeCell ref="S9:S10"/>
    <mergeCell ref="T9:T10"/>
    <mergeCell ref="R8:U8"/>
    <mergeCell ref="U9:U10"/>
    <mergeCell ref="Z8:AC8"/>
    <mergeCell ref="V8:Y8"/>
    <mergeCell ref="V9:V10"/>
    <mergeCell ref="W9:W10"/>
    <mergeCell ref="X9:X10"/>
    <mergeCell ref="Y9:Y10"/>
    <mergeCell ref="Z9:Z10"/>
    <mergeCell ref="AA9:AA10"/>
    <mergeCell ref="AB9:AB10"/>
    <mergeCell ref="AC9:AC10"/>
    <mergeCell ref="B120:F120"/>
    <mergeCell ref="C119:D119"/>
    <mergeCell ref="K8:M8"/>
    <mergeCell ref="N8:Q8"/>
    <mergeCell ref="R9:R10"/>
    <mergeCell ref="N9:N10"/>
    <mergeCell ref="O9:O10"/>
    <mergeCell ref="P9:P10"/>
    <mergeCell ref="Q9:Q10"/>
  </mergeCells>
  <hyperlinks>
    <hyperlink ref="B120:F120" r:id="rId1" display="*3 Sanitec Group was acquired by Geberit in February 2015 and the Sanitec share was delisted from Nasdaq Stockholm with last day of trading on February 27, 2015." xr:uid="{00000000-0004-0000-0000-000000000000}"/>
  </hyperlinks>
  <pageMargins left="0.7" right="0.7" top="0.75" bottom="0.75" header="0.3" footer="0.3"/>
  <pageSetup paperSize="8" scale="55" fitToHeight="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27"/>
  <sheetViews>
    <sheetView showGridLines="0" zoomScaleNormal="100" workbookViewId="0"/>
  </sheetViews>
  <sheetFormatPr defaultColWidth="9.42578125" defaultRowHeight="14.25" x14ac:dyDescent="0.2"/>
  <cols>
    <col min="1" max="1" width="1.5703125" style="3" customWidth="1"/>
    <col min="2" max="2" width="16" style="3" customWidth="1"/>
    <col min="3" max="3" width="7" style="3" bestFit="1" customWidth="1"/>
    <col min="4" max="4" width="8.42578125" style="3" bestFit="1" customWidth="1"/>
    <col min="5" max="5" width="10.42578125" style="3" bestFit="1" customWidth="1"/>
    <col min="6" max="6" width="19.42578125" style="3" bestFit="1" customWidth="1"/>
    <col min="7" max="7" width="19" style="3" bestFit="1" customWidth="1"/>
    <col min="8" max="8" width="12.42578125" style="3" bestFit="1" customWidth="1"/>
    <col min="9" max="9" width="12.140625" style="3" bestFit="1" customWidth="1"/>
    <col min="10" max="10" width="22.42578125" style="3" bestFit="1" customWidth="1"/>
    <col min="11" max="11" width="11.5703125" style="3" bestFit="1" customWidth="1"/>
    <col min="12" max="12" width="12.85546875" style="3" bestFit="1" customWidth="1"/>
    <col min="13" max="13" width="19.5703125" style="3" bestFit="1" customWidth="1"/>
    <col min="14" max="25" width="9" style="3" customWidth="1"/>
    <col min="26" max="29" width="9" style="3" bestFit="1" customWidth="1"/>
    <col min="30" max="30" width="9" style="3" customWidth="1"/>
    <col min="31" max="16384" width="9.42578125" style="3"/>
  </cols>
  <sheetData>
    <row r="1" spans="2:30" x14ac:dyDescent="0.2">
      <c r="B1" s="2"/>
    </row>
    <row r="6" spans="2:30" ht="23.25" x14ac:dyDescent="0.35">
      <c r="B6" s="4" t="s">
        <v>0</v>
      </c>
    </row>
    <row r="7" spans="2:30" ht="15" thickBot="1" x14ac:dyDescent="0.25"/>
    <row r="8" spans="2:30" s="8" customFormat="1" ht="24" customHeight="1" thickBot="1" x14ac:dyDescent="0.3">
      <c r="B8" s="5"/>
      <c r="C8" s="6"/>
      <c r="D8" s="6"/>
      <c r="E8" s="6"/>
      <c r="F8" s="6"/>
      <c r="G8" s="6"/>
      <c r="H8" s="6"/>
      <c r="I8" s="6"/>
      <c r="J8" s="7"/>
      <c r="K8" s="115" t="s">
        <v>333</v>
      </c>
      <c r="L8" s="116"/>
      <c r="M8" s="117"/>
      <c r="N8" s="120" t="s">
        <v>381</v>
      </c>
      <c r="O8" s="121"/>
      <c r="P8" s="121"/>
      <c r="Q8" s="121"/>
      <c r="R8" s="112" t="s">
        <v>349</v>
      </c>
      <c r="S8" s="113"/>
      <c r="T8" s="113"/>
      <c r="U8" s="114"/>
      <c r="V8" s="112" t="s">
        <v>350</v>
      </c>
      <c r="W8" s="113"/>
      <c r="X8" s="113"/>
      <c r="Y8" s="114"/>
      <c r="Z8" s="112" t="s">
        <v>352</v>
      </c>
      <c r="AA8" s="113"/>
      <c r="AB8" s="113"/>
      <c r="AC8" s="114"/>
      <c r="AD8" s="1"/>
    </row>
    <row r="9" spans="2:30" s="8" customFormat="1" ht="15" x14ac:dyDescent="0.25">
      <c r="B9" s="118" t="s">
        <v>334</v>
      </c>
      <c r="C9" s="9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/>
      <c r="I9" s="10"/>
      <c r="J9" s="9" t="s">
        <v>8</v>
      </c>
      <c r="K9" s="11" t="s">
        <v>9</v>
      </c>
      <c r="L9" s="11" t="s">
        <v>10</v>
      </c>
      <c r="M9" s="12" t="s">
        <v>11</v>
      </c>
      <c r="N9" s="122">
        <v>2013</v>
      </c>
      <c r="O9" s="122">
        <v>2014</v>
      </c>
      <c r="P9" s="122">
        <v>2015</v>
      </c>
      <c r="Q9" s="122">
        <v>2016</v>
      </c>
      <c r="R9" s="122">
        <v>2013</v>
      </c>
      <c r="S9" s="122">
        <v>2014</v>
      </c>
      <c r="T9" s="122">
        <v>2015</v>
      </c>
      <c r="U9" s="122">
        <v>2016</v>
      </c>
      <c r="V9" s="122">
        <v>2013</v>
      </c>
      <c r="W9" s="122">
        <v>2014</v>
      </c>
      <c r="X9" s="122">
        <v>2015</v>
      </c>
      <c r="Y9" s="122">
        <v>2016</v>
      </c>
      <c r="Z9" s="122">
        <v>2013</v>
      </c>
      <c r="AA9" s="122">
        <v>2014</v>
      </c>
      <c r="AB9" s="122">
        <v>2015</v>
      </c>
      <c r="AC9" s="122">
        <v>2016</v>
      </c>
      <c r="AD9" s="1"/>
    </row>
    <row r="10" spans="2:30" s="8" customFormat="1" ht="18" thickBot="1" x14ac:dyDescent="0.3">
      <c r="B10" s="119"/>
      <c r="C10" s="13" t="s">
        <v>13</v>
      </c>
      <c r="D10" s="14" t="s">
        <v>14</v>
      </c>
      <c r="E10" s="14" t="s">
        <v>15</v>
      </c>
      <c r="F10" s="14" t="s">
        <v>16</v>
      </c>
      <c r="G10" s="14" t="s">
        <v>17</v>
      </c>
      <c r="H10" s="14" t="s">
        <v>18</v>
      </c>
      <c r="I10" s="14" t="s">
        <v>19</v>
      </c>
      <c r="J10" s="13" t="s">
        <v>335</v>
      </c>
      <c r="K10" s="14" t="s">
        <v>21</v>
      </c>
      <c r="L10" s="14" t="s">
        <v>21</v>
      </c>
      <c r="M10" s="13" t="s">
        <v>380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"/>
    </row>
    <row r="11" spans="2:30" ht="15" x14ac:dyDescent="0.25">
      <c r="B11" s="15" t="s">
        <v>336</v>
      </c>
      <c r="C11" s="16">
        <v>41438</v>
      </c>
      <c r="D11" s="15" t="s">
        <v>4</v>
      </c>
      <c r="E11" s="15" t="s">
        <v>25</v>
      </c>
      <c r="F11" s="15" t="s">
        <v>337</v>
      </c>
      <c r="G11" s="15" t="s">
        <v>27</v>
      </c>
      <c r="H11" s="15" t="s">
        <v>338</v>
      </c>
      <c r="I11" s="15" t="s">
        <v>339</v>
      </c>
      <c r="J11" s="17">
        <v>12.282432600839114</v>
      </c>
      <c r="K11" s="18">
        <v>4.2578822747476419</v>
      </c>
      <c r="L11" s="19">
        <v>0</v>
      </c>
      <c r="M11" s="17">
        <v>4.2578822747476419</v>
      </c>
      <c r="N11" s="38">
        <v>30</v>
      </c>
      <c r="O11" s="39">
        <v>32</v>
      </c>
      <c r="P11" s="39">
        <v>32</v>
      </c>
      <c r="Q11" s="40">
        <v>36</v>
      </c>
      <c r="R11" s="20">
        <v>6.2</v>
      </c>
      <c r="S11" s="20">
        <v>2.5</v>
      </c>
      <c r="T11" s="20">
        <v>12.9</v>
      </c>
      <c r="U11" s="21">
        <v>16</v>
      </c>
      <c r="V11" s="22">
        <v>848.7</v>
      </c>
      <c r="W11" s="22">
        <v>623</v>
      </c>
      <c r="X11" s="22">
        <v>3161.6</v>
      </c>
      <c r="Y11" s="23">
        <v>3929.6</v>
      </c>
      <c r="Z11" s="24">
        <v>50</v>
      </c>
      <c r="AA11" s="24">
        <v>68</v>
      </c>
      <c r="AB11" s="24">
        <v>238.3</v>
      </c>
      <c r="AC11" s="24">
        <v>400.8</v>
      </c>
      <c r="AD11" s="1"/>
    </row>
    <row r="12" spans="2:30" ht="15" x14ac:dyDescent="0.25">
      <c r="B12" s="15" t="s">
        <v>336</v>
      </c>
      <c r="C12" s="16">
        <v>41491</v>
      </c>
      <c r="D12" s="15" t="s">
        <v>24</v>
      </c>
      <c r="E12" s="15" t="s">
        <v>25</v>
      </c>
      <c r="F12" s="15" t="s">
        <v>340</v>
      </c>
      <c r="G12" s="15" t="s">
        <v>27</v>
      </c>
      <c r="H12" s="15" t="s">
        <v>341</v>
      </c>
      <c r="I12" s="15" t="s">
        <v>342</v>
      </c>
      <c r="J12" s="17">
        <v>27.42403081090232</v>
      </c>
      <c r="K12" s="18">
        <v>4.2534281361097008</v>
      </c>
      <c r="L12" s="19">
        <v>0</v>
      </c>
      <c r="M12" s="17">
        <v>4.2534281361097008</v>
      </c>
      <c r="N12" s="41">
        <v>62</v>
      </c>
      <c r="O12" s="42">
        <v>75</v>
      </c>
      <c r="P12" s="42">
        <v>44</v>
      </c>
      <c r="Q12" s="43">
        <v>79</v>
      </c>
      <c r="R12" s="20">
        <v>78</v>
      </c>
      <c r="S12" s="20">
        <v>34.4</v>
      </c>
      <c r="T12" s="20">
        <v>34</v>
      </c>
      <c r="U12" s="25">
        <v>69.599999999999994</v>
      </c>
      <c r="V12" s="22">
        <v>7873.5</v>
      </c>
      <c r="W12" s="22">
        <v>8435.1</v>
      </c>
      <c r="X12" s="22">
        <v>8336.1</v>
      </c>
      <c r="Y12" s="26">
        <v>17061.599999999999</v>
      </c>
      <c r="Z12" s="27">
        <v>16613.2</v>
      </c>
      <c r="AA12" s="27">
        <v>23931.5</v>
      </c>
      <c r="AB12" s="27">
        <v>26798.6</v>
      </c>
      <c r="AC12" s="27">
        <v>46340</v>
      </c>
      <c r="AD12" s="1"/>
    </row>
    <row r="13" spans="2:30" ht="15" x14ac:dyDescent="0.25">
      <c r="B13" s="15" t="s">
        <v>336</v>
      </c>
      <c r="C13" s="16">
        <v>41492</v>
      </c>
      <c r="D13" s="15" t="s">
        <v>4</v>
      </c>
      <c r="E13" s="15" t="s">
        <v>25</v>
      </c>
      <c r="F13" s="15" t="s">
        <v>343</v>
      </c>
      <c r="G13" s="15" t="s">
        <v>27</v>
      </c>
      <c r="H13" s="15" t="s">
        <v>344</v>
      </c>
      <c r="I13" s="15" t="s">
        <v>345</v>
      </c>
      <c r="J13" s="17">
        <v>57.614412351020064</v>
      </c>
      <c r="K13" s="18">
        <v>15.905331467107775</v>
      </c>
      <c r="L13" s="19">
        <v>0</v>
      </c>
      <c r="M13" s="17">
        <v>15.905331467107775</v>
      </c>
      <c r="N13" s="44">
        <v>365</v>
      </c>
      <c r="O13" s="42">
        <v>376</v>
      </c>
      <c r="P13" s="42">
        <v>486</v>
      </c>
      <c r="Q13" s="43">
        <v>498</v>
      </c>
      <c r="R13" s="20">
        <v>100.1</v>
      </c>
      <c r="S13" s="20">
        <v>68.2</v>
      </c>
      <c r="T13" s="20">
        <v>28.1</v>
      </c>
      <c r="U13" s="25">
        <v>26.6</v>
      </c>
      <c r="V13" s="22">
        <v>1000.8</v>
      </c>
      <c r="W13" s="22">
        <v>16708.099999999999</v>
      </c>
      <c r="X13" s="22">
        <v>6896.2</v>
      </c>
      <c r="Y13" s="26">
        <v>6516.4</v>
      </c>
      <c r="Z13" s="27">
        <v>130944.4</v>
      </c>
      <c r="AA13" s="27">
        <v>130443.6</v>
      </c>
      <c r="AB13" s="27">
        <v>166016.79999999999</v>
      </c>
      <c r="AC13" s="27">
        <v>182486.39999999999</v>
      </c>
      <c r="AD13" s="1"/>
    </row>
    <row r="14" spans="2:30" ht="15" x14ac:dyDescent="0.25">
      <c r="B14" s="15" t="s">
        <v>336</v>
      </c>
      <c r="C14" s="16">
        <v>41501</v>
      </c>
      <c r="D14" s="15" t="s">
        <v>4</v>
      </c>
      <c r="E14" s="15" t="s">
        <v>25</v>
      </c>
      <c r="F14" s="15" t="s">
        <v>346</v>
      </c>
      <c r="G14" s="15" t="s">
        <v>27</v>
      </c>
      <c r="H14" s="15" t="s">
        <v>347</v>
      </c>
      <c r="I14" s="15" t="s">
        <v>348</v>
      </c>
      <c r="J14" s="17">
        <v>232.67533507544465</v>
      </c>
      <c r="K14" s="19">
        <v>0</v>
      </c>
      <c r="L14" s="28">
        <v>43.075107477029427</v>
      </c>
      <c r="M14" s="17">
        <v>43.075107477029427</v>
      </c>
      <c r="N14" s="44">
        <v>1155</v>
      </c>
      <c r="O14" s="42">
        <v>1198</v>
      </c>
      <c r="P14" s="42">
        <v>1241</v>
      </c>
      <c r="Q14" s="43">
        <v>1315</v>
      </c>
      <c r="R14" s="20">
        <v>462.3</v>
      </c>
      <c r="S14" s="20">
        <v>494.1</v>
      </c>
      <c r="T14" s="20">
        <v>645.6</v>
      </c>
      <c r="U14" s="25">
        <v>889.6</v>
      </c>
      <c r="V14" s="22">
        <v>42994.2</v>
      </c>
      <c r="W14" s="22">
        <v>121049.1</v>
      </c>
      <c r="X14" s="22">
        <v>158167.70000000001</v>
      </c>
      <c r="Y14" s="26">
        <v>217955.4</v>
      </c>
      <c r="Z14" s="27">
        <v>299945</v>
      </c>
      <c r="AA14" s="27">
        <v>331056.90000000002</v>
      </c>
      <c r="AB14" s="27">
        <v>397892.6</v>
      </c>
      <c r="AC14" s="27">
        <v>478317.2</v>
      </c>
      <c r="AD14" s="1"/>
    </row>
    <row r="15" spans="2:30" x14ac:dyDescent="0.2">
      <c r="B15" s="29"/>
      <c r="C15" s="30"/>
      <c r="D15" s="29"/>
      <c r="E15" s="29"/>
      <c r="F15" s="29"/>
      <c r="G15" s="29"/>
      <c r="H15" s="29"/>
      <c r="I15" s="29"/>
      <c r="J15" s="31"/>
      <c r="K15" s="32"/>
      <c r="L15" s="33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/>
      <c r="AC15" s="34"/>
      <c r="AD15" s="34"/>
    </row>
    <row r="16" spans="2:30" ht="15" x14ac:dyDescent="0.25">
      <c r="B16" s="36"/>
      <c r="K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7"/>
      <c r="AB16" s="37"/>
      <c r="AC16" s="34"/>
      <c r="AD16" s="34"/>
    </row>
    <row r="17" spans="11:30" ht="15" x14ac:dyDescent="0.25">
      <c r="K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7"/>
      <c r="AC17" s="34"/>
      <c r="AD17" s="34"/>
    </row>
    <row r="18" spans="11:30" x14ac:dyDescent="0.2"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1:30" x14ac:dyDescent="0.2"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1:30" x14ac:dyDescent="0.2"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1:30" x14ac:dyDescent="0.2"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1:30" x14ac:dyDescent="0.2"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1:30" x14ac:dyDescent="0.2"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1:30" x14ac:dyDescent="0.2"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1:30" x14ac:dyDescent="0.2"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1:30" x14ac:dyDescent="0.2"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1:30" x14ac:dyDescent="0.2"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</sheetData>
  <mergeCells count="22">
    <mergeCell ref="AC9:AC10"/>
    <mergeCell ref="V9:V10"/>
    <mergeCell ref="W9:W10"/>
    <mergeCell ref="X9:X10"/>
    <mergeCell ref="Y9:Y10"/>
    <mergeCell ref="Z9:Z10"/>
    <mergeCell ref="Z8:AC8"/>
    <mergeCell ref="V8:Y8"/>
    <mergeCell ref="K8:M8"/>
    <mergeCell ref="B9:B10"/>
    <mergeCell ref="N8:Q8"/>
    <mergeCell ref="R8:U8"/>
    <mergeCell ref="R9:R10"/>
    <mergeCell ref="S9:S10"/>
    <mergeCell ref="T9:T10"/>
    <mergeCell ref="U9:U10"/>
    <mergeCell ref="N9:N10"/>
    <mergeCell ref="O9:O10"/>
    <mergeCell ref="P9:P10"/>
    <mergeCell ref="Q9:Q10"/>
    <mergeCell ref="AA9:AA10"/>
    <mergeCell ref="AB9:AB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8" ma:contentTypeDescription="Create a new document." ma:contentTypeScope="" ma:versionID="713938f4d62fd64c7a8ca081cc8be2a5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fc03e69dcf9ac4a22a57cb6857e80ecf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17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24619a9-60b3-4eda-9432-ac5f06646f89">2013</Year>
    <Document_x0020_type xmlns="d24619a9-60b3-4eda-9432-ac5f06646f89" xsi:nil="true"/>
    <SharedWithUsers xmlns="ffa9d2f0-5494-45f9-9eb8-ec0cdb4a63ce">
      <UserInfo>
        <DisplayName>Richard Gardiner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00B981A-414F-48FA-B823-69A5E17E35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C53EA1-E6DB-4710-9751-2A60F73ED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8D99B-0498-4453-A7AE-2EF67505421A}">
  <ds:schemaRefs>
    <ds:schemaRef ds:uri="http://schemas.microsoft.com/office/2006/documentManagement/types"/>
    <ds:schemaRef ds:uri="http://schemas.microsoft.com/office/infopath/2007/PartnerControls"/>
    <ds:schemaRef ds:uri="ffa9d2f0-5494-45f9-9eb8-ec0cdb4a63c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24619a9-60b3-4eda-9432-ac5f06646f8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Members 2013</vt:lpstr>
      <vt:lpstr>Affiliated Member 2013</vt:lpstr>
    </vt:vector>
  </TitlesOfParts>
  <Manager/>
  <Company>The Nasdaq OMX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hemmi</dc:creator>
  <cp:keywords/>
  <dc:description/>
  <cp:lastModifiedBy>Michele Ardito</cp:lastModifiedBy>
  <cp:revision/>
  <dcterms:created xsi:type="dcterms:W3CDTF">2014-11-21T14:58:11Z</dcterms:created>
  <dcterms:modified xsi:type="dcterms:W3CDTF">2017-10-31T11:42:20Z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0x010100815C77E73AEFD04D94341C4F3ECCB34A</vt:lpwstr>
  </property>
</Properties>
</file>